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1AD17B27-DC9F-40EC-8329-40BC54560611}" xr6:coauthVersionLast="47" xr6:coauthVersionMax="47" xr10:uidLastSave="{00000000-0000-0000-0000-000000000000}"/>
  <workbookProtection workbookAlgorithmName="SHA-512" workbookHashValue="d4qqWngVHr9zD4tWzIXl/kJB/xbzaxRhIU8uMnzkFqvRgAZQVhJyxNIl2lFxmgPrCvdPLrz+FRxNxrE1C71seg==" workbookSaltValue="/PJ2Bvu3gHKgpPx9DBV90Q==" workbookSpinCount="100000" lockStructure="1"/>
  <bookViews>
    <workbookView xWindow="-110" yWindow="-110" windowWidth="19420" windowHeight="11500" xr2:uid="{00000000-000D-0000-FFFF-FFFF00000000}"/>
  </bookViews>
  <sheets>
    <sheet name="DC16" sheetId="1" r:id="rId1"/>
    <sheet name="DC18" sheetId="2" r:id="rId2"/>
    <sheet name="DC19" sheetId="3" r:id="rId3"/>
    <sheet name="DC20" sheetId="4" r:id="rId4"/>
    <sheet name="FS161" sheetId="5" r:id="rId5"/>
    <sheet name="FS162" sheetId="6" r:id="rId6"/>
    <sheet name="FS163" sheetId="7" r:id="rId7"/>
    <sheet name="FS181" sheetId="8" r:id="rId8"/>
    <sheet name="FS182" sheetId="9" r:id="rId9"/>
    <sheet name="FS183" sheetId="10" r:id="rId10"/>
    <sheet name="FS184" sheetId="11" r:id="rId11"/>
    <sheet name="FS185" sheetId="12" r:id="rId12"/>
    <sheet name="FS191" sheetId="13" r:id="rId13"/>
    <sheet name="FS192" sheetId="14" r:id="rId14"/>
    <sheet name="FS193" sheetId="15" r:id="rId15"/>
    <sheet name="FS194" sheetId="16" r:id="rId16"/>
    <sheet name="FS195" sheetId="17" r:id="rId17"/>
    <sheet name="FS196" sheetId="18" r:id="rId18"/>
    <sheet name="FS201" sheetId="19" r:id="rId19"/>
    <sheet name="FS203" sheetId="20" r:id="rId20"/>
    <sheet name="FS204" sheetId="21" r:id="rId21"/>
    <sheet name="FS205" sheetId="22" r:id="rId22"/>
    <sheet name="MAN" sheetId="23" r:id="rId23"/>
  </sheets>
  <definedNames>
    <definedName name="_xlnm.Print_Area" localSheetId="0">'DC16'!$A$1:$X$78</definedName>
    <definedName name="_xlnm.Print_Area" localSheetId="1">'DC18'!$A$1:$X$78</definedName>
    <definedName name="_xlnm.Print_Area" localSheetId="2">'DC19'!$A$1:$X$78</definedName>
    <definedName name="_xlnm.Print_Area" localSheetId="3">'DC20'!$A$1:$X$78</definedName>
    <definedName name="_xlnm.Print_Area" localSheetId="4">'FS161'!$A$1:$X$78</definedName>
    <definedName name="_xlnm.Print_Area" localSheetId="5">'FS162'!$A$1:$X$78</definedName>
    <definedName name="_xlnm.Print_Area" localSheetId="6">'FS163'!$A$1:$X$78</definedName>
    <definedName name="_xlnm.Print_Area" localSheetId="7">'FS181'!$A$1:$X$78</definedName>
    <definedName name="_xlnm.Print_Area" localSheetId="8">'FS182'!$A$1:$X$78</definedName>
    <definedName name="_xlnm.Print_Area" localSheetId="9">'FS183'!$A$1:$X$78</definedName>
    <definedName name="_xlnm.Print_Area" localSheetId="10">'FS184'!$A$1:$X$78</definedName>
    <definedName name="_xlnm.Print_Area" localSheetId="11">'FS185'!$A$1:$X$78</definedName>
    <definedName name="_xlnm.Print_Area" localSheetId="12">'FS191'!$A$1:$X$78</definedName>
    <definedName name="_xlnm.Print_Area" localSheetId="13">'FS192'!$A$1:$X$78</definedName>
    <definedName name="_xlnm.Print_Area" localSheetId="14">'FS193'!$A$1:$X$78</definedName>
    <definedName name="_xlnm.Print_Area" localSheetId="15">'FS194'!$A$1:$X$78</definedName>
    <definedName name="_xlnm.Print_Area" localSheetId="16">'FS195'!$A$1:$X$78</definedName>
    <definedName name="_xlnm.Print_Area" localSheetId="17">'FS196'!$A$1:$X$78</definedName>
    <definedName name="_xlnm.Print_Area" localSheetId="18">'FS201'!$A$1:$X$78</definedName>
    <definedName name="_xlnm.Print_Area" localSheetId="19">'FS203'!$A$1:$X$78</definedName>
    <definedName name="_xlnm.Print_Area" localSheetId="20">'FS204'!$A$1:$X$78</definedName>
    <definedName name="_xlnm.Print_Area" localSheetId="21">'FS205'!$A$1:$X$78</definedName>
    <definedName name="_xlnm.Print_Area" localSheetId="22">MAN!$A$1:$X$78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1"/>
  <c r="V62" i="1"/>
  <c r="O62" i="2"/>
  <c r="N62" i="2"/>
  <c r="M62" i="2"/>
  <c r="L62" i="2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R62" i="14" s="1"/>
  <c r="I62" i="14"/>
  <c r="H62" i="14"/>
  <c r="G62" i="14"/>
  <c r="F62" i="14"/>
  <c r="D62" i="14"/>
  <c r="C62" i="14"/>
  <c r="B62" i="14"/>
  <c r="O62" i="15"/>
  <c r="N62" i="15"/>
  <c r="M62" i="15"/>
  <c r="L62" i="15"/>
  <c r="K62" i="15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J62" i="19"/>
  <c r="I62" i="19"/>
  <c r="H62" i="19"/>
  <c r="G62" i="19"/>
  <c r="F62" i="19"/>
  <c r="D62" i="19"/>
  <c r="C62" i="19"/>
  <c r="B62" i="19"/>
  <c r="O62" i="20"/>
  <c r="N62" i="20"/>
  <c r="M62" i="20"/>
  <c r="L62" i="20"/>
  <c r="K62" i="20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R62" i="22" s="1"/>
  <c r="I62" i="22"/>
  <c r="H62" i="22"/>
  <c r="G62" i="22"/>
  <c r="F62" i="22"/>
  <c r="D62" i="22"/>
  <c r="C62" i="22"/>
  <c r="B62" i="22"/>
  <c r="O62" i="23"/>
  <c r="N62" i="23"/>
  <c r="M62" i="23"/>
  <c r="L62" i="23"/>
  <c r="K62" i="23"/>
  <c r="S62" i="23" s="1"/>
  <c r="J62" i="23"/>
  <c r="R62" i="23" s="1"/>
  <c r="I62" i="23"/>
  <c r="H62" i="23"/>
  <c r="G62" i="23"/>
  <c r="F62" i="23"/>
  <c r="D62" i="23"/>
  <c r="C62" i="23"/>
  <c r="B62" i="23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W43" i="5" s="1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V43" i="20" s="1"/>
  <c r="W56" i="21"/>
  <c r="V56" i="21"/>
  <c r="W56" i="22"/>
  <c r="V56" i="22"/>
  <c r="W56" i="23"/>
  <c r="V56" i="23"/>
  <c r="W56" i="1"/>
  <c r="V56" i="1"/>
  <c r="O56" i="2"/>
  <c r="N56" i="2"/>
  <c r="M56" i="2"/>
  <c r="M43" i="2" s="1"/>
  <c r="L56" i="2"/>
  <c r="K56" i="2"/>
  <c r="J56" i="2"/>
  <c r="I56" i="2"/>
  <c r="H56" i="2"/>
  <c r="G56" i="2"/>
  <c r="F56" i="2"/>
  <c r="D56" i="2"/>
  <c r="C56" i="2"/>
  <c r="B56" i="2"/>
  <c r="O56" i="3"/>
  <c r="N56" i="3"/>
  <c r="N43" i="3" s="1"/>
  <c r="M56" i="3"/>
  <c r="L56" i="3"/>
  <c r="K56" i="3"/>
  <c r="J56" i="3"/>
  <c r="R56" i="3" s="1"/>
  <c r="I56" i="3"/>
  <c r="H56" i="3"/>
  <c r="G56" i="3"/>
  <c r="F56" i="3"/>
  <c r="D56" i="3"/>
  <c r="C56" i="3"/>
  <c r="B56" i="3"/>
  <c r="O56" i="4"/>
  <c r="N56" i="4"/>
  <c r="M56" i="4"/>
  <c r="L56" i="4"/>
  <c r="L43" i="4" s="1"/>
  <c r="K56" i="4"/>
  <c r="J56" i="4"/>
  <c r="I56" i="4"/>
  <c r="H56" i="4"/>
  <c r="G56" i="4"/>
  <c r="F56" i="4"/>
  <c r="D56" i="4"/>
  <c r="D43" i="4" s="1"/>
  <c r="C56" i="4"/>
  <c r="B56" i="4"/>
  <c r="O56" i="5"/>
  <c r="N56" i="5"/>
  <c r="M56" i="5"/>
  <c r="L56" i="5"/>
  <c r="K56" i="5"/>
  <c r="S56" i="5" s="1"/>
  <c r="J56" i="5"/>
  <c r="J43" i="5" s="1"/>
  <c r="R43" i="5" s="1"/>
  <c r="I56" i="5"/>
  <c r="I43" i="5" s="1"/>
  <c r="H56" i="5"/>
  <c r="G56" i="5"/>
  <c r="F56" i="5"/>
  <c r="D56" i="5"/>
  <c r="C56" i="5"/>
  <c r="B56" i="5"/>
  <c r="O56" i="6"/>
  <c r="N56" i="6"/>
  <c r="N43" i="6" s="1"/>
  <c r="M56" i="6"/>
  <c r="L56" i="6"/>
  <c r="K56" i="6"/>
  <c r="S56" i="6" s="1"/>
  <c r="J56" i="6"/>
  <c r="R56" i="6" s="1"/>
  <c r="I56" i="6"/>
  <c r="H56" i="6"/>
  <c r="G56" i="6"/>
  <c r="F56" i="6"/>
  <c r="D56" i="6"/>
  <c r="C56" i="6"/>
  <c r="B56" i="6"/>
  <c r="O56" i="7"/>
  <c r="N56" i="7"/>
  <c r="M56" i="7"/>
  <c r="M43" i="7" s="1"/>
  <c r="L56" i="7"/>
  <c r="L43" i="7" s="1"/>
  <c r="K56" i="7"/>
  <c r="J56" i="7"/>
  <c r="I56" i="7"/>
  <c r="H56" i="7"/>
  <c r="G56" i="7"/>
  <c r="F56" i="7"/>
  <c r="D56" i="7"/>
  <c r="C56" i="7"/>
  <c r="B56" i="7"/>
  <c r="O56" i="8"/>
  <c r="N56" i="8"/>
  <c r="M56" i="8"/>
  <c r="M43" i="8" s="1"/>
  <c r="L56" i="8"/>
  <c r="K56" i="8"/>
  <c r="J56" i="8"/>
  <c r="I56" i="8"/>
  <c r="H56" i="8"/>
  <c r="G56" i="8"/>
  <c r="F56" i="8"/>
  <c r="D56" i="8"/>
  <c r="D43" i="8" s="1"/>
  <c r="C56" i="8"/>
  <c r="B56" i="8"/>
  <c r="O56" i="9"/>
  <c r="N56" i="9"/>
  <c r="M56" i="9"/>
  <c r="L56" i="9"/>
  <c r="K56" i="9"/>
  <c r="J56" i="9"/>
  <c r="I56" i="9"/>
  <c r="H56" i="9"/>
  <c r="G56" i="9"/>
  <c r="F56" i="9"/>
  <c r="D56" i="9"/>
  <c r="C56" i="9"/>
  <c r="B56" i="9"/>
  <c r="O56" i="10"/>
  <c r="N56" i="10"/>
  <c r="M56" i="10"/>
  <c r="L56" i="10"/>
  <c r="K56" i="10"/>
  <c r="S56" i="10" s="1"/>
  <c r="J56" i="10"/>
  <c r="I56" i="10"/>
  <c r="H56" i="10"/>
  <c r="H43" i="10" s="1"/>
  <c r="G56" i="10"/>
  <c r="F56" i="10"/>
  <c r="D56" i="10"/>
  <c r="C56" i="10"/>
  <c r="B56" i="10"/>
  <c r="O56" i="11"/>
  <c r="N56" i="11"/>
  <c r="M56" i="11"/>
  <c r="L56" i="11"/>
  <c r="K56" i="11"/>
  <c r="J56" i="11"/>
  <c r="I56" i="11"/>
  <c r="H56" i="11"/>
  <c r="G56" i="11"/>
  <c r="F56" i="11"/>
  <c r="F43" i="11" s="1"/>
  <c r="D56" i="11"/>
  <c r="C56" i="11"/>
  <c r="B56" i="11"/>
  <c r="O56" i="12"/>
  <c r="O43" i="12" s="1"/>
  <c r="N56" i="12"/>
  <c r="N43" i="12" s="1"/>
  <c r="M56" i="12"/>
  <c r="L56" i="12"/>
  <c r="K56" i="12"/>
  <c r="S56" i="12" s="1"/>
  <c r="J56" i="12"/>
  <c r="I56" i="12"/>
  <c r="H56" i="12"/>
  <c r="G56" i="12"/>
  <c r="F56" i="12"/>
  <c r="D56" i="12"/>
  <c r="D43" i="12" s="1"/>
  <c r="C56" i="12"/>
  <c r="B56" i="12"/>
  <c r="O56" i="13"/>
  <c r="N56" i="13"/>
  <c r="N43" i="13" s="1"/>
  <c r="M56" i="13"/>
  <c r="L56" i="13"/>
  <c r="L43" i="13" s="1"/>
  <c r="K56" i="13"/>
  <c r="J56" i="13"/>
  <c r="I56" i="13"/>
  <c r="H56" i="13"/>
  <c r="G56" i="13"/>
  <c r="F56" i="13"/>
  <c r="D56" i="13"/>
  <c r="C56" i="13"/>
  <c r="B56" i="13"/>
  <c r="O56" i="14"/>
  <c r="N56" i="14"/>
  <c r="N43" i="14" s="1"/>
  <c r="M56" i="14"/>
  <c r="L56" i="14"/>
  <c r="K56" i="14"/>
  <c r="S56" i="14" s="1"/>
  <c r="J56" i="14"/>
  <c r="R56" i="14" s="1"/>
  <c r="I56" i="14"/>
  <c r="H56" i="14"/>
  <c r="G56" i="14"/>
  <c r="F56" i="14"/>
  <c r="D56" i="14"/>
  <c r="C56" i="14"/>
  <c r="B56" i="14"/>
  <c r="O56" i="15"/>
  <c r="N56" i="15"/>
  <c r="M56" i="15"/>
  <c r="L56" i="15"/>
  <c r="L43" i="15" s="1"/>
  <c r="K56" i="15"/>
  <c r="J56" i="15"/>
  <c r="R56" i="15" s="1"/>
  <c r="I56" i="15"/>
  <c r="H56" i="15"/>
  <c r="G56" i="15"/>
  <c r="F56" i="15"/>
  <c r="D56" i="15"/>
  <c r="C56" i="15"/>
  <c r="B56" i="15"/>
  <c r="O56" i="16"/>
  <c r="N56" i="16"/>
  <c r="M56" i="16"/>
  <c r="L56" i="16"/>
  <c r="K56" i="16"/>
  <c r="J56" i="16"/>
  <c r="R56" i="16" s="1"/>
  <c r="I56" i="16"/>
  <c r="H56" i="16"/>
  <c r="G56" i="16"/>
  <c r="F56" i="16"/>
  <c r="D56" i="16"/>
  <c r="C56" i="16"/>
  <c r="B56" i="16"/>
  <c r="O56" i="17"/>
  <c r="N56" i="17"/>
  <c r="N43" i="17" s="1"/>
  <c r="M56" i="17"/>
  <c r="L56" i="17"/>
  <c r="L43" i="17" s="1"/>
  <c r="K56" i="17"/>
  <c r="S56" i="17" s="1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S56" i="18" s="1"/>
  <c r="J56" i="18"/>
  <c r="I56" i="18"/>
  <c r="H56" i="18"/>
  <c r="G56" i="18"/>
  <c r="G43" i="18" s="1"/>
  <c r="F56" i="18"/>
  <c r="D56" i="18"/>
  <c r="C56" i="18"/>
  <c r="B56" i="18"/>
  <c r="O56" i="19"/>
  <c r="O43" i="19" s="1"/>
  <c r="N56" i="19"/>
  <c r="N43" i="19" s="1"/>
  <c r="M56" i="19"/>
  <c r="L56" i="19"/>
  <c r="K56" i="19"/>
  <c r="J56" i="19"/>
  <c r="I56" i="19"/>
  <c r="H56" i="19"/>
  <c r="G56" i="19"/>
  <c r="F56" i="19"/>
  <c r="D56" i="19"/>
  <c r="C56" i="19"/>
  <c r="B56" i="19"/>
  <c r="O56" i="20"/>
  <c r="N56" i="20"/>
  <c r="M56" i="20"/>
  <c r="L56" i="20"/>
  <c r="L43" i="20" s="1"/>
  <c r="K56" i="20"/>
  <c r="J56" i="20"/>
  <c r="I56" i="20"/>
  <c r="H56" i="20"/>
  <c r="G56" i="20"/>
  <c r="F56" i="20"/>
  <c r="D56" i="20"/>
  <c r="D43" i="20" s="1"/>
  <c r="C56" i="20"/>
  <c r="B56" i="20"/>
  <c r="O56" i="21"/>
  <c r="N56" i="21"/>
  <c r="M56" i="21"/>
  <c r="L56" i="21"/>
  <c r="K56" i="21"/>
  <c r="J56" i="21"/>
  <c r="I56" i="21"/>
  <c r="H56" i="21"/>
  <c r="G56" i="21"/>
  <c r="F56" i="21"/>
  <c r="D56" i="21"/>
  <c r="C56" i="21"/>
  <c r="B56" i="21"/>
  <c r="B43" i="21" s="1"/>
  <c r="O56" i="22"/>
  <c r="N56" i="22"/>
  <c r="M56" i="22"/>
  <c r="L56" i="22"/>
  <c r="K56" i="22"/>
  <c r="S56" i="22" s="1"/>
  <c r="J56" i="22"/>
  <c r="R56" i="22" s="1"/>
  <c r="I56" i="22"/>
  <c r="H56" i="22"/>
  <c r="G56" i="22"/>
  <c r="F56" i="22"/>
  <c r="D56" i="22"/>
  <c r="C56" i="22"/>
  <c r="B56" i="22"/>
  <c r="O56" i="23"/>
  <c r="N56" i="23"/>
  <c r="M56" i="23"/>
  <c r="M43" i="23" s="1"/>
  <c r="L56" i="23"/>
  <c r="K56" i="23"/>
  <c r="S56" i="23" s="1"/>
  <c r="J56" i="23"/>
  <c r="R56" i="23" s="1"/>
  <c r="I56" i="23"/>
  <c r="H56" i="23"/>
  <c r="G56" i="23"/>
  <c r="F56" i="23"/>
  <c r="D56" i="23"/>
  <c r="C56" i="23"/>
  <c r="B56" i="23"/>
  <c r="O56" i="1"/>
  <c r="N56" i="1"/>
  <c r="M56" i="1"/>
  <c r="L56" i="1"/>
  <c r="K56" i="1"/>
  <c r="J56" i="1"/>
  <c r="I56" i="1"/>
  <c r="H56" i="1"/>
  <c r="G56" i="1"/>
  <c r="F56" i="1"/>
  <c r="D56" i="1"/>
  <c r="C56" i="1"/>
  <c r="C43" i="1" s="1"/>
  <c r="B56" i="1"/>
  <c r="W44" i="2"/>
  <c r="W43" i="2" s="1"/>
  <c r="V44" i="2"/>
  <c r="W44" i="3"/>
  <c r="V44" i="3"/>
  <c r="W44" i="4"/>
  <c r="V44" i="4"/>
  <c r="W44" i="5"/>
  <c r="V44" i="5"/>
  <c r="W44" i="6"/>
  <c r="W43" i="6" s="1"/>
  <c r="V44" i="6"/>
  <c r="V43" i="6" s="1"/>
  <c r="W44" i="7"/>
  <c r="W43" i="7" s="1"/>
  <c r="V44" i="7"/>
  <c r="V43" i="7" s="1"/>
  <c r="W44" i="8"/>
  <c r="V44" i="8"/>
  <c r="W44" i="9"/>
  <c r="V44" i="9"/>
  <c r="W44" i="10"/>
  <c r="V44" i="10"/>
  <c r="W44" i="11"/>
  <c r="V44" i="11"/>
  <c r="W43" i="11"/>
  <c r="W44" i="12"/>
  <c r="V44" i="12"/>
  <c r="W44" i="13"/>
  <c r="V44" i="13"/>
  <c r="W44" i="14"/>
  <c r="V44" i="14"/>
  <c r="W44" i="15"/>
  <c r="V44" i="15"/>
  <c r="V43" i="15" s="1"/>
  <c r="W44" i="16"/>
  <c r="V44" i="16"/>
  <c r="W44" i="17"/>
  <c r="V44" i="17"/>
  <c r="V43" i="17" s="1"/>
  <c r="W44" i="18"/>
  <c r="W43" i="18" s="1"/>
  <c r="V44" i="18"/>
  <c r="W44" i="19"/>
  <c r="W43" i="19" s="1"/>
  <c r="V44" i="19"/>
  <c r="W44" i="20"/>
  <c r="V44" i="20"/>
  <c r="W44" i="21"/>
  <c r="V44" i="21"/>
  <c r="W44" i="22"/>
  <c r="W43" i="22" s="1"/>
  <c r="V44" i="22"/>
  <c r="W44" i="23"/>
  <c r="W43" i="23" s="1"/>
  <c r="V44" i="23"/>
  <c r="V43" i="23" s="1"/>
  <c r="W44" i="1"/>
  <c r="V44" i="1"/>
  <c r="O44" i="2"/>
  <c r="N44" i="2"/>
  <c r="M44" i="2"/>
  <c r="L44" i="2"/>
  <c r="L43" i="2" s="1"/>
  <c r="K44" i="2"/>
  <c r="J44" i="2"/>
  <c r="J43" i="2" s="1"/>
  <c r="R43" i="2" s="1"/>
  <c r="I44" i="2"/>
  <c r="I43" i="2" s="1"/>
  <c r="H44" i="2"/>
  <c r="H43" i="2" s="1"/>
  <c r="G44" i="2"/>
  <c r="G43" i="2" s="1"/>
  <c r="F44" i="2"/>
  <c r="F43" i="2" s="1"/>
  <c r="D44" i="2"/>
  <c r="D43" i="2" s="1"/>
  <c r="C44" i="2"/>
  <c r="B44" i="2"/>
  <c r="O44" i="3"/>
  <c r="N44" i="3"/>
  <c r="M44" i="3"/>
  <c r="L44" i="3"/>
  <c r="K44" i="3"/>
  <c r="J44" i="3"/>
  <c r="I44" i="3"/>
  <c r="I43" i="3" s="1"/>
  <c r="H44" i="3"/>
  <c r="H43" i="3" s="1"/>
  <c r="G44" i="3"/>
  <c r="F44" i="3"/>
  <c r="F43" i="3" s="1"/>
  <c r="D44" i="3"/>
  <c r="C44" i="3"/>
  <c r="B44" i="3"/>
  <c r="B43" i="3" s="1"/>
  <c r="O44" i="4"/>
  <c r="N44" i="4"/>
  <c r="N43" i="4" s="1"/>
  <c r="M44" i="4"/>
  <c r="L44" i="4"/>
  <c r="K44" i="4"/>
  <c r="J44" i="4"/>
  <c r="I44" i="4"/>
  <c r="H44" i="4"/>
  <c r="G44" i="4"/>
  <c r="F44" i="4"/>
  <c r="D44" i="4"/>
  <c r="C44" i="4"/>
  <c r="B44" i="4"/>
  <c r="O44" i="5"/>
  <c r="N44" i="5"/>
  <c r="M44" i="5"/>
  <c r="M43" i="5" s="1"/>
  <c r="L44" i="5"/>
  <c r="L43" i="5" s="1"/>
  <c r="K44" i="5"/>
  <c r="J44" i="5"/>
  <c r="I44" i="5"/>
  <c r="H44" i="5"/>
  <c r="G44" i="5"/>
  <c r="F44" i="5"/>
  <c r="D44" i="5"/>
  <c r="D43" i="5" s="1"/>
  <c r="C44" i="5"/>
  <c r="B44" i="5"/>
  <c r="O44" i="6"/>
  <c r="N44" i="6"/>
  <c r="M44" i="6"/>
  <c r="L44" i="6"/>
  <c r="K44" i="6"/>
  <c r="J44" i="6"/>
  <c r="I44" i="6"/>
  <c r="H44" i="6"/>
  <c r="H43" i="6" s="1"/>
  <c r="G44" i="6"/>
  <c r="F44" i="6"/>
  <c r="D44" i="6"/>
  <c r="C44" i="6"/>
  <c r="B44" i="6"/>
  <c r="O43" i="6"/>
  <c r="M43" i="6"/>
  <c r="O44" i="7"/>
  <c r="N44" i="7"/>
  <c r="M44" i="7"/>
  <c r="L44" i="7"/>
  <c r="K44" i="7"/>
  <c r="J44" i="7"/>
  <c r="R44" i="7" s="1"/>
  <c r="I44" i="7"/>
  <c r="I43" i="7" s="1"/>
  <c r="H44" i="7"/>
  <c r="G44" i="7"/>
  <c r="F44" i="7"/>
  <c r="D44" i="7"/>
  <c r="C44" i="7"/>
  <c r="B44" i="7"/>
  <c r="F43" i="7"/>
  <c r="O44" i="8"/>
  <c r="N44" i="8"/>
  <c r="M44" i="8"/>
  <c r="L44" i="8"/>
  <c r="L43" i="8" s="1"/>
  <c r="K44" i="8"/>
  <c r="S44" i="8" s="1"/>
  <c r="J44" i="8"/>
  <c r="I44" i="8"/>
  <c r="I43" i="8" s="1"/>
  <c r="H44" i="8"/>
  <c r="H43" i="8" s="1"/>
  <c r="G44" i="8"/>
  <c r="F44" i="8"/>
  <c r="D44" i="8"/>
  <c r="C44" i="8"/>
  <c r="B44" i="8"/>
  <c r="O44" i="9"/>
  <c r="O43" i="9" s="1"/>
  <c r="N44" i="9"/>
  <c r="N43" i="9" s="1"/>
  <c r="M44" i="9"/>
  <c r="M43" i="9" s="1"/>
  <c r="L44" i="9"/>
  <c r="K44" i="9"/>
  <c r="J44" i="9"/>
  <c r="R44" i="9" s="1"/>
  <c r="I44" i="9"/>
  <c r="H44" i="9"/>
  <c r="H43" i="9" s="1"/>
  <c r="G44" i="9"/>
  <c r="F44" i="9"/>
  <c r="D44" i="9"/>
  <c r="C44" i="9"/>
  <c r="B44" i="9"/>
  <c r="I43" i="9"/>
  <c r="O44" i="10"/>
  <c r="N44" i="10"/>
  <c r="M44" i="10"/>
  <c r="L44" i="10"/>
  <c r="L43" i="10" s="1"/>
  <c r="K44" i="10"/>
  <c r="S44" i="10" s="1"/>
  <c r="J44" i="10"/>
  <c r="I44" i="10"/>
  <c r="H44" i="10"/>
  <c r="G44" i="10"/>
  <c r="F44" i="10"/>
  <c r="F43" i="10" s="1"/>
  <c r="D44" i="10"/>
  <c r="D43" i="10" s="1"/>
  <c r="C44" i="10"/>
  <c r="B44" i="10"/>
  <c r="O44" i="11"/>
  <c r="N44" i="11"/>
  <c r="N43" i="11" s="1"/>
  <c r="M44" i="11"/>
  <c r="M43" i="11" s="1"/>
  <c r="L44" i="11"/>
  <c r="K44" i="11"/>
  <c r="J44" i="11"/>
  <c r="J43" i="11" s="1"/>
  <c r="R43" i="11" s="1"/>
  <c r="I44" i="11"/>
  <c r="I43" i="11" s="1"/>
  <c r="H44" i="11"/>
  <c r="H43" i="11" s="1"/>
  <c r="G44" i="11"/>
  <c r="F44" i="11"/>
  <c r="D44" i="11"/>
  <c r="C44" i="11"/>
  <c r="B44" i="11"/>
  <c r="B43" i="11" s="1"/>
  <c r="O44" i="12"/>
  <c r="N44" i="12"/>
  <c r="M44" i="12"/>
  <c r="M43" i="12" s="1"/>
  <c r="L44" i="12"/>
  <c r="L43" i="12" s="1"/>
  <c r="K44" i="12"/>
  <c r="S44" i="12" s="1"/>
  <c r="J44" i="12"/>
  <c r="J43" i="12" s="1"/>
  <c r="R43" i="12" s="1"/>
  <c r="I44" i="12"/>
  <c r="H44" i="12"/>
  <c r="H43" i="12" s="1"/>
  <c r="G44" i="12"/>
  <c r="G43" i="12" s="1"/>
  <c r="F44" i="12"/>
  <c r="D44" i="12"/>
  <c r="C44" i="12"/>
  <c r="B44" i="12"/>
  <c r="O44" i="13"/>
  <c r="N44" i="13"/>
  <c r="M44" i="13"/>
  <c r="L44" i="13"/>
  <c r="K44" i="13"/>
  <c r="S44" i="13" s="1"/>
  <c r="J44" i="13"/>
  <c r="I44" i="13"/>
  <c r="H44" i="13"/>
  <c r="G44" i="13"/>
  <c r="G43" i="13" s="1"/>
  <c r="F44" i="13"/>
  <c r="D44" i="13"/>
  <c r="D43" i="13" s="1"/>
  <c r="C44" i="13"/>
  <c r="B44" i="13"/>
  <c r="O44" i="14"/>
  <c r="N44" i="14"/>
  <c r="M44" i="14"/>
  <c r="L44" i="14"/>
  <c r="L43" i="14" s="1"/>
  <c r="K44" i="14"/>
  <c r="J44" i="14"/>
  <c r="J43" i="14" s="1"/>
  <c r="R43" i="14" s="1"/>
  <c r="I44" i="14"/>
  <c r="I43" i="14" s="1"/>
  <c r="H44" i="14"/>
  <c r="G44" i="14"/>
  <c r="G43" i="14" s="1"/>
  <c r="F44" i="14"/>
  <c r="D44" i="14"/>
  <c r="C44" i="14"/>
  <c r="B44" i="14"/>
  <c r="H43" i="14"/>
  <c r="O44" i="15"/>
  <c r="O43" i="15" s="1"/>
  <c r="N44" i="15"/>
  <c r="N43" i="15" s="1"/>
  <c r="M44" i="15"/>
  <c r="M43" i="15" s="1"/>
  <c r="L44" i="15"/>
  <c r="K44" i="15"/>
  <c r="J44" i="15"/>
  <c r="R44" i="15" s="1"/>
  <c r="I44" i="15"/>
  <c r="H44" i="15"/>
  <c r="G44" i="15"/>
  <c r="F44" i="15"/>
  <c r="D44" i="15"/>
  <c r="D43" i="15" s="1"/>
  <c r="C44" i="15"/>
  <c r="B44" i="15"/>
  <c r="O44" i="16"/>
  <c r="O43" i="16" s="1"/>
  <c r="N44" i="16"/>
  <c r="N43" i="16" s="1"/>
  <c r="M44" i="16"/>
  <c r="M43" i="16" s="1"/>
  <c r="L44" i="16"/>
  <c r="L43" i="16" s="1"/>
  <c r="K44" i="16"/>
  <c r="J44" i="16"/>
  <c r="J43" i="16" s="1"/>
  <c r="R43" i="16" s="1"/>
  <c r="I44" i="16"/>
  <c r="H44" i="16"/>
  <c r="G44" i="16"/>
  <c r="F44" i="16"/>
  <c r="D44" i="16"/>
  <c r="D43" i="16" s="1"/>
  <c r="C44" i="16"/>
  <c r="B44" i="16"/>
  <c r="B43" i="16" s="1"/>
  <c r="I43" i="16"/>
  <c r="F43" i="16"/>
  <c r="O44" i="17"/>
  <c r="O43" i="17" s="1"/>
  <c r="N44" i="17"/>
  <c r="M44" i="17"/>
  <c r="L44" i="17"/>
  <c r="K44" i="17"/>
  <c r="J44" i="17"/>
  <c r="I44" i="17"/>
  <c r="H44" i="17"/>
  <c r="H43" i="17" s="1"/>
  <c r="G44" i="17"/>
  <c r="G43" i="17" s="1"/>
  <c r="F44" i="17"/>
  <c r="F43" i="17" s="1"/>
  <c r="D44" i="17"/>
  <c r="C44" i="17"/>
  <c r="B44" i="17"/>
  <c r="I43" i="17"/>
  <c r="O44" i="18"/>
  <c r="N44" i="18"/>
  <c r="M44" i="18"/>
  <c r="L44" i="18"/>
  <c r="K44" i="18"/>
  <c r="J44" i="18"/>
  <c r="I44" i="18"/>
  <c r="H44" i="18"/>
  <c r="G44" i="18"/>
  <c r="F44" i="18"/>
  <c r="F43" i="18" s="1"/>
  <c r="D44" i="18"/>
  <c r="C44" i="18"/>
  <c r="B44" i="18"/>
  <c r="O44" i="19"/>
  <c r="N44" i="19"/>
  <c r="M44" i="19"/>
  <c r="M43" i="19" s="1"/>
  <c r="L44" i="19"/>
  <c r="K44" i="19"/>
  <c r="J44" i="19"/>
  <c r="I44" i="19"/>
  <c r="I43" i="19" s="1"/>
  <c r="H44" i="19"/>
  <c r="H43" i="19" s="1"/>
  <c r="G44" i="19"/>
  <c r="F44" i="19"/>
  <c r="D44" i="19"/>
  <c r="C44" i="19"/>
  <c r="B44" i="19"/>
  <c r="O44" i="20"/>
  <c r="O43" i="20" s="1"/>
  <c r="N44" i="20"/>
  <c r="N43" i="20" s="1"/>
  <c r="M44" i="20"/>
  <c r="M43" i="20" s="1"/>
  <c r="L44" i="20"/>
  <c r="K44" i="20"/>
  <c r="J44" i="20"/>
  <c r="J43" i="20" s="1"/>
  <c r="R43" i="20" s="1"/>
  <c r="I44" i="20"/>
  <c r="H44" i="20"/>
  <c r="G44" i="20"/>
  <c r="F44" i="20"/>
  <c r="D44" i="20"/>
  <c r="C44" i="20"/>
  <c r="B44" i="20"/>
  <c r="O44" i="21"/>
  <c r="O43" i="21" s="1"/>
  <c r="N44" i="21"/>
  <c r="M44" i="21"/>
  <c r="M43" i="21" s="1"/>
  <c r="L44" i="21"/>
  <c r="L43" i="21" s="1"/>
  <c r="K44" i="21"/>
  <c r="J44" i="21"/>
  <c r="I44" i="21"/>
  <c r="I43" i="21" s="1"/>
  <c r="H44" i="21"/>
  <c r="H43" i="21" s="1"/>
  <c r="G44" i="21"/>
  <c r="G43" i="21" s="1"/>
  <c r="F44" i="21"/>
  <c r="D44" i="21"/>
  <c r="D43" i="21" s="1"/>
  <c r="C44" i="21"/>
  <c r="B44" i="21"/>
  <c r="J43" i="21"/>
  <c r="R43" i="21" s="1"/>
  <c r="O44" i="22"/>
  <c r="N44" i="22"/>
  <c r="M44" i="22"/>
  <c r="L44" i="22"/>
  <c r="K44" i="22"/>
  <c r="J44" i="22"/>
  <c r="R44" i="22" s="1"/>
  <c r="I44" i="22"/>
  <c r="H44" i="22"/>
  <c r="H43" i="22" s="1"/>
  <c r="G44" i="22"/>
  <c r="F44" i="22"/>
  <c r="D44" i="22"/>
  <c r="C44" i="22"/>
  <c r="B44" i="22"/>
  <c r="O43" i="22"/>
  <c r="N43" i="22"/>
  <c r="O44" i="23"/>
  <c r="N44" i="23"/>
  <c r="M44" i="23"/>
  <c r="L44" i="23"/>
  <c r="K44" i="23"/>
  <c r="S44" i="23" s="1"/>
  <c r="J44" i="23"/>
  <c r="I44" i="23"/>
  <c r="I43" i="23" s="1"/>
  <c r="H44" i="23"/>
  <c r="G44" i="23"/>
  <c r="F44" i="23"/>
  <c r="F43" i="23" s="1"/>
  <c r="D44" i="23"/>
  <c r="C44" i="23"/>
  <c r="B44" i="23"/>
  <c r="O43" i="23"/>
  <c r="N43" i="23"/>
  <c r="O44" i="1"/>
  <c r="N44" i="1"/>
  <c r="M44" i="1"/>
  <c r="L44" i="1"/>
  <c r="L43" i="1" s="1"/>
  <c r="K44" i="1"/>
  <c r="J44" i="1"/>
  <c r="I44" i="1"/>
  <c r="H44" i="1"/>
  <c r="G44" i="1"/>
  <c r="G43" i="1" s="1"/>
  <c r="F44" i="1"/>
  <c r="D44" i="1"/>
  <c r="D43" i="1" s="1"/>
  <c r="C44" i="1"/>
  <c r="B44" i="1"/>
  <c r="K43" i="1"/>
  <c r="J43" i="1"/>
  <c r="R43" i="1" s="1"/>
  <c r="I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1"/>
  <c r="V28" i="1"/>
  <c r="O28" i="2"/>
  <c r="N28" i="2"/>
  <c r="M28" i="2"/>
  <c r="L28" i="2"/>
  <c r="K28" i="2"/>
  <c r="J28" i="2"/>
  <c r="I28" i="2"/>
  <c r="I8" i="2" s="1"/>
  <c r="H28" i="2"/>
  <c r="G28" i="2"/>
  <c r="F28" i="2"/>
  <c r="D28" i="2"/>
  <c r="C28" i="2"/>
  <c r="B28" i="2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O28" i="4"/>
  <c r="O8" i="4" s="1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S28" i="5" s="1"/>
  <c r="J28" i="5"/>
  <c r="I28" i="5"/>
  <c r="H28" i="5"/>
  <c r="H8" i="5" s="1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H8" i="6" s="1"/>
  <c r="G28" i="6"/>
  <c r="G8" i="6" s="1"/>
  <c r="F28" i="6"/>
  <c r="D28" i="6"/>
  <c r="C28" i="6"/>
  <c r="B28" i="6"/>
  <c r="O28" i="7"/>
  <c r="N28" i="7"/>
  <c r="M28" i="7"/>
  <c r="L28" i="7"/>
  <c r="K28" i="7"/>
  <c r="S28" i="7" s="1"/>
  <c r="J28" i="7"/>
  <c r="I28" i="7"/>
  <c r="I8" i="7" s="1"/>
  <c r="H28" i="7"/>
  <c r="H8" i="7" s="1"/>
  <c r="G28" i="7"/>
  <c r="F28" i="7"/>
  <c r="D28" i="7"/>
  <c r="C28" i="7"/>
  <c r="B28" i="7"/>
  <c r="O28" i="8"/>
  <c r="N28" i="8"/>
  <c r="M28" i="8"/>
  <c r="L28" i="8"/>
  <c r="K28" i="8"/>
  <c r="S28" i="8" s="1"/>
  <c r="J28" i="8"/>
  <c r="I28" i="8"/>
  <c r="I8" i="8" s="1"/>
  <c r="H28" i="8"/>
  <c r="G28" i="8"/>
  <c r="G8" i="8" s="1"/>
  <c r="F28" i="8"/>
  <c r="F8" i="8" s="1"/>
  <c r="D28" i="8"/>
  <c r="C28" i="8"/>
  <c r="B28" i="8"/>
  <c r="O28" i="9"/>
  <c r="N28" i="9"/>
  <c r="M28" i="9"/>
  <c r="L28" i="9"/>
  <c r="K28" i="9"/>
  <c r="J28" i="9"/>
  <c r="I28" i="9"/>
  <c r="H28" i="9"/>
  <c r="G28" i="9"/>
  <c r="F28" i="9"/>
  <c r="D28" i="9"/>
  <c r="C28" i="9"/>
  <c r="B28" i="9"/>
  <c r="O28" i="10"/>
  <c r="N28" i="10"/>
  <c r="M28" i="10"/>
  <c r="L28" i="10"/>
  <c r="K28" i="10"/>
  <c r="K8" i="10" s="1"/>
  <c r="J28" i="10"/>
  <c r="I28" i="10"/>
  <c r="H28" i="10"/>
  <c r="G28" i="10"/>
  <c r="F28" i="10"/>
  <c r="D28" i="10"/>
  <c r="C28" i="10"/>
  <c r="B28" i="10"/>
  <c r="O28" i="11"/>
  <c r="N28" i="11"/>
  <c r="M28" i="11"/>
  <c r="L28" i="11"/>
  <c r="K28" i="11"/>
  <c r="S28" i="11" s="1"/>
  <c r="J28" i="11"/>
  <c r="I28" i="11"/>
  <c r="H28" i="11"/>
  <c r="G28" i="11"/>
  <c r="F28" i="11"/>
  <c r="D28" i="11"/>
  <c r="C28" i="11"/>
  <c r="C8" i="11" s="1"/>
  <c r="B28" i="11"/>
  <c r="O28" i="12"/>
  <c r="N28" i="12"/>
  <c r="N8" i="12" s="1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K28" i="13"/>
  <c r="S28" i="13" s="1"/>
  <c r="J28" i="13"/>
  <c r="I28" i="13"/>
  <c r="H28" i="13"/>
  <c r="G28" i="13"/>
  <c r="F28" i="13"/>
  <c r="D28" i="13"/>
  <c r="C28" i="13"/>
  <c r="B28" i="13"/>
  <c r="O28" i="14"/>
  <c r="N28" i="14"/>
  <c r="M28" i="14"/>
  <c r="L28" i="14"/>
  <c r="K28" i="14"/>
  <c r="S28" i="14" s="1"/>
  <c r="J28" i="14"/>
  <c r="I28" i="14"/>
  <c r="H28" i="14"/>
  <c r="G28" i="14"/>
  <c r="F28" i="14"/>
  <c r="D28" i="14"/>
  <c r="C28" i="14"/>
  <c r="B28" i="14"/>
  <c r="O28" i="15"/>
  <c r="N28" i="15"/>
  <c r="M28" i="15"/>
  <c r="L28" i="15"/>
  <c r="L8" i="15" s="1"/>
  <c r="K28" i="15"/>
  <c r="J28" i="15"/>
  <c r="I28" i="15"/>
  <c r="I8" i="15" s="1"/>
  <c r="H28" i="15"/>
  <c r="G28" i="15"/>
  <c r="F28" i="15"/>
  <c r="D28" i="15"/>
  <c r="C28" i="15"/>
  <c r="C8" i="15" s="1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M28" i="17"/>
  <c r="L28" i="17"/>
  <c r="K28" i="17"/>
  <c r="J28" i="17"/>
  <c r="I28" i="17"/>
  <c r="H28" i="17"/>
  <c r="G28" i="17"/>
  <c r="G8" i="17" s="1"/>
  <c r="F28" i="17"/>
  <c r="D28" i="17"/>
  <c r="C28" i="17"/>
  <c r="B28" i="17"/>
  <c r="O28" i="18"/>
  <c r="N28" i="18"/>
  <c r="M28" i="18"/>
  <c r="L28" i="18"/>
  <c r="K28" i="18"/>
  <c r="J28" i="18"/>
  <c r="I28" i="18"/>
  <c r="H28" i="18"/>
  <c r="G28" i="18"/>
  <c r="F28" i="18"/>
  <c r="D28" i="18"/>
  <c r="C28" i="18"/>
  <c r="B28" i="18"/>
  <c r="O28" i="19"/>
  <c r="N28" i="19"/>
  <c r="M28" i="19"/>
  <c r="L28" i="19"/>
  <c r="K28" i="19"/>
  <c r="S28" i="19" s="1"/>
  <c r="J28" i="19"/>
  <c r="R28" i="19" s="1"/>
  <c r="I28" i="19"/>
  <c r="H28" i="19"/>
  <c r="H8" i="19" s="1"/>
  <c r="G28" i="19"/>
  <c r="F28" i="19"/>
  <c r="D28" i="19"/>
  <c r="C28" i="19"/>
  <c r="B28" i="19"/>
  <c r="O28" i="20"/>
  <c r="N28" i="20"/>
  <c r="M28" i="20"/>
  <c r="L28" i="20"/>
  <c r="K28" i="20"/>
  <c r="K8" i="20" s="1"/>
  <c r="J28" i="20"/>
  <c r="I28" i="20"/>
  <c r="I8" i="20" s="1"/>
  <c r="H28" i="20"/>
  <c r="G28" i="20"/>
  <c r="F28" i="20"/>
  <c r="D28" i="20"/>
  <c r="C28" i="20"/>
  <c r="B28" i="20"/>
  <c r="O28" i="21"/>
  <c r="N28" i="21"/>
  <c r="M28" i="21"/>
  <c r="L28" i="21"/>
  <c r="K28" i="21"/>
  <c r="J28" i="21"/>
  <c r="I28" i="21"/>
  <c r="H28" i="21"/>
  <c r="G28" i="21"/>
  <c r="F28" i="21"/>
  <c r="D28" i="21"/>
  <c r="D8" i="21" s="1"/>
  <c r="D61" i="21" s="1"/>
  <c r="C28" i="21"/>
  <c r="B28" i="21"/>
  <c r="O28" i="22"/>
  <c r="N28" i="22"/>
  <c r="M28" i="22"/>
  <c r="L28" i="22"/>
  <c r="K28" i="22"/>
  <c r="S28" i="22" s="1"/>
  <c r="J28" i="22"/>
  <c r="I28" i="22"/>
  <c r="H28" i="22"/>
  <c r="G28" i="22"/>
  <c r="F28" i="22"/>
  <c r="D28" i="22"/>
  <c r="C28" i="22"/>
  <c r="B28" i="22"/>
  <c r="O28" i="23"/>
  <c r="N28" i="23"/>
  <c r="M28" i="23"/>
  <c r="L28" i="23"/>
  <c r="K28" i="23"/>
  <c r="S28" i="23" s="1"/>
  <c r="J28" i="23"/>
  <c r="I28" i="23"/>
  <c r="H28" i="23"/>
  <c r="G28" i="23"/>
  <c r="F28" i="23"/>
  <c r="D28" i="23"/>
  <c r="C28" i="23"/>
  <c r="B28" i="23"/>
  <c r="O28" i="1"/>
  <c r="N28" i="1"/>
  <c r="M28" i="1"/>
  <c r="L28" i="1"/>
  <c r="K28" i="1"/>
  <c r="J28" i="1"/>
  <c r="R28" i="1" s="1"/>
  <c r="I28" i="1"/>
  <c r="H28" i="1"/>
  <c r="G28" i="1"/>
  <c r="F28" i="1"/>
  <c r="D28" i="1"/>
  <c r="C28" i="1"/>
  <c r="B28" i="1"/>
  <c r="W9" i="2"/>
  <c r="V9" i="2"/>
  <c r="W9" i="3"/>
  <c r="V9" i="3"/>
  <c r="V8" i="3" s="1"/>
  <c r="W9" i="4"/>
  <c r="V9" i="4"/>
  <c r="W9" i="5"/>
  <c r="V9" i="5"/>
  <c r="W9" i="6"/>
  <c r="V9" i="6"/>
  <c r="V8" i="6" s="1"/>
  <c r="W9" i="7"/>
  <c r="V9" i="7"/>
  <c r="W9" i="8"/>
  <c r="V9" i="8"/>
  <c r="W9" i="9"/>
  <c r="W8" i="9" s="1"/>
  <c r="V9" i="9"/>
  <c r="W9" i="10"/>
  <c r="W8" i="10" s="1"/>
  <c r="V9" i="10"/>
  <c r="V8" i="10" s="1"/>
  <c r="W9" i="11"/>
  <c r="V9" i="11"/>
  <c r="W9" i="12"/>
  <c r="V9" i="12"/>
  <c r="W9" i="13"/>
  <c r="V9" i="13"/>
  <c r="W9" i="14"/>
  <c r="V9" i="14"/>
  <c r="W9" i="15"/>
  <c r="V9" i="15"/>
  <c r="W9" i="16"/>
  <c r="V9" i="16"/>
  <c r="W9" i="17"/>
  <c r="V9" i="17"/>
  <c r="W9" i="18"/>
  <c r="V9" i="18"/>
  <c r="W9" i="19"/>
  <c r="W8" i="19" s="1"/>
  <c r="V9" i="19"/>
  <c r="W9" i="20"/>
  <c r="V9" i="20"/>
  <c r="W9" i="21"/>
  <c r="W8" i="21" s="1"/>
  <c r="V9" i="21"/>
  <c r="W9" i="22"/>
  <c r="V9" i="22"/>
  <c r="W9" i="23"/>
  <c r="V9" i="23"/>
  <c r="W9" i="1"/>
  <c r="V9" i="1"/>
  <c r="O9" i="2"/>
  <c r="N9" i="2"/>
  <c r="M9" i="2"/>
  <c r="M8" i="2" s="1"/>
  <c r="L9" i="2"/>
  <c r="K9" i="2"/>
  <c r="S9" i="2" s="1"/>
  <c r="J9" i="2"/>
  <c r="I9" i="2"/>
  <c r="H9" i="2"/>
  <c r="G9" i="2"/>
  <c r="F9" i="2"/>
  <c r="D9" i="2"/>
  <c r="D8" i="2" s="1"/>
  <c r="D61" i="2" s="1"/>
  <c r="C9" i="2"/>
  <c r="B9" i="2"/>
  <c r="O9" i="3"/>
  <c r="N9" i="3"/>
  <c r="M9" i="3"/>
  <c r="L9" i="3"/>
  <c r="K9" i="3"/>
  <c r="J9" i="3"/>
  <c r="I9" i="3"/>
  <c r="H9" i="3"/>
  <c r="G9" i="3"/>
  <c r="F9" i="3"/>
  <c r="D9" i="3"/>
  <c r="C9" i="3"/>
  <c r="B9" i="3"/>
  <c r="O9" i="4"/>
  <c r="N9" i="4"/>
  <c r="M9" i="4"/>
  <c r="L9" i="4"/>
  <c r="L8" i="4" s="1"/>
  <c r="K9" i="4"/>
  <c r="J9" i="4"/>
  <c r="I9" i="4"/>
  <c r="I8" i="4" s="1"/>
  <c r="H9" i="4"/>
  <c r="G9" i="4"/>
  <c r="F9" i="4"/>
  <c r="D9" i="4"/>
  <c r="C9" i="4"/>
  <c r="C8" i="4" s="1"/>
  <c r="B9" i="4"/>
  <c r="O9" i="5"/>
  <c r="N9" i="5"/>
  <c r="M9" i="5"/>
  <c r="L9" i="5"/>
  <c r="K9" i="5"/>
  <c r="J9" i="5"/>
  <c r="I9" i="5"/>
  <c r="H9" i="5"/>
  <c r="G9" i="5"/>
  <c r="F9" i="5"/>
  <c r="D9" i="5"/>
  <c r="C9" i="5"/>
  <c r="B9" i="5"/>
  <c r="B8" i="5" s="1"/>
  <c r="O9" i="6"/>
  <c r="N9" i="6"/>
  <c r="N8" i="6" s="1"/>
  <c r="M9" i="6"/>
  <c r="M8" i="6" s="1"/>
  <c r="L9" i="6"/>
  <c r="L8" i="6" s="1"/>
  <c r="K9" i="6"/>
  <c r="S9" i="6" s="1"/>
  <c r="J9" i="6"/>
  <c r="I9" i="6"/>
  <c r="H9" i="6"/>
  <c r="G9" i="6"/>
  <c r="F9" i="6"/>
  <c r="F8" i="6" s="1"/>
  <c r="D9" i="6"/>
  <c r="C9" i="6"/>
  <c r="C8" i="6" s="1"/>
  <c r="B9" i="6"/>
  <c r="O9" i="7"/>
  <c r="N9" i="7"/>
  <c r="M9" i="7"/>
  <c r="M8" i="7" s="1"/>
  <c r="L9" i="7"/>
  <c r="K9" i="7"/>
  <c r="S9" i="7" s="1"/>
  <c r="J9" i="7"/>
  <c r="J8" i="7" s="1"/>
  <c r="I9" i="7"/>
  <c r="H9" i="7"/>
  <c r="G9" i="7"/>
  <c r="F9" i="7"/>
  <c r="D9" i="7"/>
  <c r="D8" i="7" s="1"/>
  <c r="C9" i="7"/>
  <c r="C8" i="7" s="1"/>
  <c r="B9" i="7"/>
  <c r="O8" i="7"/>
  <c r="O9" i="8"/>
  <c r="N9" i="8"/>
  <c r="M9" i="8"/>
  <c r="M8" i="8" s="1"/>
  <c r="L9" i="8"/>
  <c r="K9" i="8"/>
  <c r="K8" i="8" s="1"/>
  <c r="S8" i="8" s="1"/>
  <c r="J9" i="8"/>
  <c r="I9" i="8"/>
  <c r="H9" i="8"/>
  <c r="G9" i="8"/>
  <c r="F9" i="8"/>
  <c r="D9" i="8"/>
  <c r="C9" i="8"/>
  <c r="B9" i="8"/>
  <c r="B8" i="8" s="1"/>
  <c r="O9" i="9"/>
  <c r="N9" i="9"/>
  <c r="M9" i="9"/>
  <c r="L9" i="9"/>
  <c r="K9" i="9"/>
  <c r="K8" i="9" s="1"/>
  <c r="J9" i="9"/>
  <c r="I9" i="9"/>
  <c r="H9" i="9"/>
  <c r="G9" i="9"/>
  <c r="F9" i="9"/>
  <c r="D9" i="9"/>
  <c r="C9" i="9"/>
  <c r="C8" i="9" s="1"/>
  <c r="B9" i="9"/>
  <c r="O9" i="10"/>
  <c r="O8" i="10" s="1"/>
  <c r="N9" i="10"/>
  <c r="M9" i="10"/>
  <c r="L9" i="10"/>
  <c r="K9" i="10"/>
  <c r="J9" i="10"/>
  <c r="I9" i="10"/>
  <c r="H9" i="10"/>
  <c r="H8" i="10" s="1"/>
  <c r="G9" i="10"/>
  <c r="G8" i="10" s="1"/>
  <c r="F9" i="10"/>
  <c r="F8" i="10" s="1"/>
  <c r="D9" i="10"/>
  <c r="C9" i="10"/>
  <c r="B9" i="10"/>
  <c r="J8" i="10"/>
  <c r="O9" i="11"/>
  <c r="O8" i="11" s="1"/>
  <c r="N9" i="11"/>
  <c r="M9" i="11"/>
  <c r="S9" i="11" s="1"/>
  <c r="L9" i="11"/>
  <c r="K9" i="11"/>
  <c r="J9" i="11"/>
  <c r="I9" i="11"/>
  <c r="H9" i="11"/>
  <c r="H8" i="11" s="1"/>
  <c r="G9" i="11"/>
  <c r="F9" i="11"/>
  <c r="D9" i="11"/>
  <c r="C9" i="11"/>
  <c r="B9" i="11"/>
  <c r="G8" i="11"/>
  <c r="O9" i="12"/>
  <c r="N9" i="12"/>
  <c r="M9" i="12"/>
  <c r="L9" i="12"/>
  <c r="K9" i="12"/>
  <c r="J9" i="12"/>
  <c r="I9" i="12"/>
  <c r="I8" i="12" s="1"/>
  <c r="H9" i="12"/>
  <c r="G9" i="12"/>
  <c r="F9" i="12"/>
  <c r="D9" i="12"/>
  <c r="C9" i="12"/>
  <c r="B9" i="12"/>
  <c r="O9" i="13"/>
  <c r="O8" i="13" s="1"/>
  <c r="N9" i="13"/>
  <c r="M9" i="13"/>
  <c r="L9" i="13"/>
  <c r="L8" i="13" s="1"/>
  <c r="K9" i="13"/>
  <c r="J9" i="13"/>
  <c r="I9" i="13"/>
  <c r="H9" i="13"/>
  <c r="G9" i="13"/>
  <c r="F9" i="13"/>
  <c r="D9" i="13"/>
  <c r="C9" i="13"/>
  <c r="B9" i="13"/>
  <c r="O9" i="14"/>
  <c r="O8" i="14" s="1"/>
  <c r="N9" i="14"/>
  <c r="N8" i="14" s="1"/>
  <c r="M9" i="14"/>
  <c r="L9" i="14"/>
  <c r="K9" i="14"/>
  <c r="J9" i="14"/>
  <c r="I9" i="14"/>
  <c r="H9" i="14"/>
  <c r="H8" i="14" s="1"/>
  <c r="G9" i="14"/>
  <c r="G8" i="14" s="1"/>
  <c r="F9" i="14"/>
  <c r="F8" i="14" s="1"/>
  <c r="D9" i="14"/>
  <c r="C9" i="14"/>
  <c r="C8" i="14" s="1"/>
  <c r="B9" i="14"/>
  <c r="O9" i="15"/>
  <c r="O8" i="15" s="1"/>
  <c r="N9" i="15"/>
  <c r="N8" i="15" s="1"/>
  <c r="N61" i="15" s="1"/>
  <c r="N65" i="15" s="1"/>
  <c r="M9" i="15"/>
  <c r="L9" i="15"/>
  <c r="K9" i="15"/>
  <c r="J9" i="15"/>
  <c r="R9" i="15" s="1"/>
  <c r="I9" i="15"/>
  <c r="H9" i="15"/>
  <c r="G9" i="15"/>
  <c r="G8" i="15" s="1"/>
  <c r="F9" i="15"/>
  <c r="F8" i="15" s="1"/>
  <c r="D9" i="15"/>
  <c r="C9" i="15"/>
  <c r="B9" i="15"/>
  <c r="O9" i="16"/>
  <c r="N9" i="16"/>
  <c r="N8" i="16" s="1"/>
  <c r="M9" i="16"/>
  <c r="L9" i="16"/>
  <c r="K9" i="16"/>
  <c r="J9" i="16"/>
  <c r="I9" i="16"/>
  <c r="I8" i="16" s="1"/>
  <c r="H9" i="16"/>
  <c r="G9" i="16"/>
  <c r="F9" i="16"/>
  <c r="F8" i="16" s="1"/>
  <c r="D9" i="16"/>
  <c r="C9" i="16"/>
  <c r="B9" i="16"/>
  <c r="G8" i="16"/>
  <c r="O9" i="17"/>
  <c r="O8" i="17" s="1"/>
  <c r="N9" i="17"/>
  <c r="M9" i="17"/>
  <c r="M8" i="17" s="1"/>
  <c r="L9" i="17"/>
  <c r="K9" i="17"/>
  <c r="K8" i="17" s="1"/>
  <c r="J9" i="17"/>
  <c r="I9" i="17"/>
  <c r="H9" i="17"/>
  <c r="G9" i="17"/>
  <c r="F9" i="17"/>
  <c r="D9" i="17"/>
  <c r="C9" i="17"/>
  <c r="B9" i="17"/>
  <c r="O9" i="18"/>
  <c r="O8" i="18" s="1"/>
  <c r="N9" i="18"/>
  <c r="M9" i="18"/>
  <c r="M8" i="18" s="1"/>
  <c r="L9" i="18"/>
  <c r="K9" i="18"/>
  <c r="K8" i="18" s="1"/>
  <c r="J9" i="18"/>
  <c r="I9" i="18"/>
  <c r="H9" i="18"/>
  <c r="G9" i="18"/>
  <c r="F9" i="18"/>
  <c r="D9" i="18"/>
  <c r="C9" i="18"/>
  <c r="B9" i="18"/>
  <c r="F8" i="18"/>
  <c r="O9" i="19"/>
  <c r="N9" i="19"/>
  <c r="N8" i="19" s="1"/>
  <c r="M9" i="19"/>
  <c r="L9" i="19"/>
  <c r="L8" i="19" s="1"/>
  <c r="K9" i="19"/>
  <c r="J9" i="19"/>
  <c r="I9" i="19"/>
  <c r="I8" i="19" s="1"/>
  <c r="H9" i="19"/>
  <c r="G9" i="19"/>
  <c r="F9" i="19"/>
  <c r="F8" i="19" s="1"/>
  <c r="D9" i="19"/>
  <c r="D8" i="19" s="1"/>
  <c r="C9" i="19"/>
  <c r="C8" i="19" s="1"/>
  <c r="B9" i="19"/>
  <c r="B8" i="19" s="1"/>
  <c r="M8" i="19"/>
  <c r="O9" i="20"/>
  <c r="O8" i="20" s="1"/>
  <c r="N9" i="20"/>
  <c r="M9" i="20"/>
  <c r="L9" i="20"/>
  <c r="K9" i="20"/>
  <c r="J9" i="20"/>
  <c r="I9" i="20"/>
  <c r="H9" i="20"/>
  <c r="G9" i="20"/>
  <c r="G8" i="20" s="1"/>
  <c r="F9" i="20"/>
  <c r="F8" i="20" s="1"/>
  <c r="D9" i="20"/>
  <c r="D8" i="20" s="1"/>
  <c r="C9" i="20"/>
  <c r="B9" i="20"/>
  <c r="O9" i="21"/>
  <c r="N9" i="21"/>
  <c r="M9" i="21"/>
  <c r="L9" i="21"/>
  <c r="L8" i="21" s="1"/>
  <c r="K9" i="21"/>
  <c r="J9" i="21"/>
  <c r="I9" i="21"/>
  <c r="H9" i="21"/>
  <c r="G9" i="21"/>
  <c r="G8" i="21" s="1"/>
  <c r="F9" i="21"/>
  <c r="F8" i="21" s="1"/>
  <c r="D9" i="21"/>
  <c r="C9" i="21"/>
  <c r="B9" i="21"/>
  <c r="O9" i="22"/>
  <c r="N9" i="22"/>
  <c r="N8" i="22" s="1"/>
  <c r="M9" i="22"/>
  <c r="L9" i="22"/>
  <c r="L8" i="22" s="1"/>
  <c r="K9" i="22"/>
  <c r="K8" i="22" s="1"/>
  <c r="J9" i="22"/>
  <c r="I9" i="22"/>
  <c r="H9" i="22"/>
  <c r="G9" i="22"/>
  <c r="F9" i="22"/>
  <c r="D9" i="22"/>
  <c r="C9" i="22"/>
  <c r="B9" i="22"/>
  <c r="O9" i="23"/>
  <c r="O8" i="23" s="1"/>
  <c r="N9" i="23"/>
  <c r="N8" i="23" s="1"/>
  <c r="M9" i="23"/>
  <c r="M8" i="23" s="1"/>
  <c r="L9" i="23"/>
  <c r="L8" i="23" s="1"/>
  <c r="K9" i="23"/>
  <c r="J9" i="23"/>
  <c r="I9" i="23"/>
  <c r="H9" i="23"/>
  <c r="G9" i="23"/>
  <c r="F9" i="23"/>
  <c r="D9" i="23"/>
  <c r="D8" i="23" s="1"/>
  <c r="C9" i="23"/>
  <c r="B9" i="23"/>
  <c r="H8" i="23"/>
  <c r="O9" i="1"/>
  <c r="O8" i="1" s="1"/>
  <c r="N9" i="1"/>
  <c r="N8" i="1" s="1"/>
  <c r="M9" i="1"/>
  <c r="L9" i="1"/>
  <c r="K9" i="1"/>
  <c r="J9" i="1"/>
  <c r="I9" i="1"/>
  <c r="H9" i="1"/>
  <c r="H8" i="1" s="1"/>
  <c r="G9" i="1"/>
  <c r="G8" i="1" s="1"/>
  <c r="F9" i="1"/>
  <c r="F8" i="1" s="1"/>
  <c r="D9" i="1"/>
  <c r="D8" i="1" s="1"/>
  <c r="C9" i="1"/>
  <c r="C8" i="1" s="1"/>
  <c r="B9" i="1"/>
  <c r="S64" i="23"/>
  <c r="R64" i="23"/>
  <c r="Q64" i="23"/>
  <c r="P64" i="23"/>
  <c r="E64" i="23"/>
  <c r="T64" i="23" s="1"/>
  <c r="T63" i="23"/>
  <c r="S63" i="23"/>
  <c r="R63" i="23"/>
  <c r="Q63" i="23"/>
  <c r="P63" i="23"/>
  <c r="E63" i="23"/>
  <c r="S60" i="23"/>
  <c r="R60" i="23"/>
  <c r="Q60" i="23"/>
  <c r="P60" i="23"/>
  <c r="E60" i="23"/>
  <c r="T60" i="23" s="1"/>
  <c r="T59" i="23"/>
  <c r="S59" i="23"/>
  <c r="R59" i="23"/>
  <c r="Q59" i="23"/>
  <c r="P59" i="23"/>
  <c r="E59" i="23"/>
  <c r="U59" i="23" s="1"/>
  <c r="S58" i="23"/>
  <c r="R58" i="23"/>
  <c r="Q58" i="23"/>
  <c r="P58" i="23"/>
  <c r="E58" i="23"/>
  <c r="U58" i="23" s="1"/>
  <c r="U57" i="23"/>
  <c r="T57" i="23"/>
  <c r="S57" i="23"/>
  <c r="R57" i="23"/>
  <c r="Q57" i="23"/>
  <c r="P57" i="23"/>
  <c r="E57" i="23"/>
  <c r="S55" i="23"/>
  <c r="R55" i="23"/>
  <c r="Q55" i="23"/>
  <c r="P55" i="23"/>
  <c r="E55" i="23"/>
  <c r="T54" i="23"/>
  <c r="S54" i="23"/>
  <c r="R54" i="23"/>
  <c r="Q54" i="23"/>
  <c r="P54" i="23"/>
  <c r="E54" i="23"/>
  <c r="U54" i="23" s="1"/>
  <c r="S53" i="23"/>
  <c r="R53" i="23"/>
  <c r="Q53" i="23"/>
  <c r="P53" i="23"/>
  <c r="E53" i="23"/>
  <c r="U53" i="23" s="1"/>
  <c r="S52" i="23"/>
  <c r="R52" i="23"/>
  <c r="Q52" i="23"/>
  <c r="P52" i="23"/>
  <c r="E52" i="23"/>
  <c r="U52" i="23" s="1"/>
  <c r="S51" i="23"/>
  <c r="R51" i="23"/>
  <c r="Q51" i="23"/>
  <c r="P51" i="23"/>
  <c r="E51" i="23"/>
  <c r="S50" i="23"/>
  <c r="R50" i="23"/>
  <c r="Q50" i="23"/>
  <c r="P50" i="23"/>
  <c r="E50" i="23"/>
  <c r="U50" i="23" s="1"/>
  <c r="S49" i="23"/>
  <c r="R49" i="23"/>
  <c r="Q49" i="23"/>
  <c r="P49" i="23"/>
  <c r="E49" i="23"/>
  <c r="T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U45" i="23" s="1"/>
  <c r="S42" i="23"/>
  <c r="R42" i="23"/>
  <c r="Q42" i="23"/>
  <c r="P42" i="23"/>
  <c r="E42" i="23"/>
  <c r="T42" i="23" s="1"/>
  <c r="S41" i="23"/>
  <c r="R41" i="23"/>
  <c r="Q41" i="23"/>
  <c r="P41" i="23"/>
  <c r="E41" i="23"/>
  <c r="S40" i="23"/>
  <c r="R40" i="23"/>
  <c r="Q40" i="23"/>
  <c r="P40" i="23"/>
  <c r="E40" i="23"/>
  <c r="U40" i="23" s="1"/>
  <c r="S39" i="23"/>
  <c r="R39" i="23"/>
  <c r="Q39" i="23"/>
  <c r="P39" i="23"/>
  <c r="E39" i="23"/>
  <c r="U39" i="23" s="1"/>
  <c r="S38" i="23"/>
  <c r="R38" i="23"/>
  <c r="Q38" i="23"/>
  <c r="P38" i="23"/>
  <c r="E38" i="23"/>
  <c r="S37" i="23"/>
  <c r="R37" i="23"/>
  <c r="Q37" i="23"/>
  <c r="P37" i="23"/>
  <c r="E37" i="23"/>
  <c r="S36" i="23"/>
  <c r="R36" i="23"/>
  <c r="Q36" i="23"/>
  <c r="P36" i="23"/>
  <c r="E36" i="23"/>
  <c r="T36" i="23" s="1"/>
  <c r="S35" i="23"/>
  <c r="R35" i="23"/>
  <c r="Q35" i="23"/>
  <c r="P35" i="23"/>
  <c r="E35" i="23"/>
  <c r="U35" i="23" s="1"/>
  <c r="U34" i="23"/>
  <c r="S34" i="23"/>
  <c r="R34" i="23"/>
  <c r="Q34" i="23"/>
  <c r="P34" i="23"/>
  <c r="E34" i="23"/>
  <c r="T34" i="23" s="1"/>
  <c r="S33" i="23"/>
  <c r="R33" i="23"/>
  <c r="Q33" i="23"/>
  <c r="P33" i="23"/>
  <c r="T33" i="23" s="1"/>
  <c r="E33" i="23"/>
  <c r="S32" i="23"/>
  <c r="R32" i="23"/>
  <c r="Q32" i="23"/>
  <c r="P32" i="23"/>
  <c r="E32" i="23"/>
  <c r="U32" i="23" s="1"/>
  <c r="S31" i="23"/>
  <c r="R31" i="23"/>
  <c r="Q31" i="23"/>
  <c r="P31" i="23"/>
  <c r="E31" i="23"/>
  <c r="S30" i="23"/>
  <c r="R30" i="23"/>
  <c r="Q30" i="23"/>
  <c r="P30" i="23"/>
  <c r="E30" i="23"/>
  <c r="S29" i="23"/>
  <c r="R29" i="23"/>
  <c r="Q29" i="23"/>
  <c r="P29" i="23"/>
  <c r="E29" i="23"/>
  <c r="T29" i="23" s="1"/>
  <c r="S27" i="23"/>
  <c r="R27" i="23"/>
  <c r="Q27" i="23"/>
  <c r="P27" i="23"/>
  <c r="E27" i="23"/>
  <c r="S26" i="23"/>
  <c r="R26" i="23"/>
  <c r="Q26" i="23"/>
  <c r="P26" i="23"/>
  <c r="E26" i="23"/>
  <c r="U26" i="23" s="1"/>
  <c r="U25" i="23"/>
  <c r="S25" i="23"/>
  <c r="R25" i="23"/>
  <c r="Q25" i="23"/>
  <c r="P25" i="23"/>
  <c r="E25" i="23"/>
  <c r="T25" i="23" s="1"/>
  <c r="S24" i="23"/>
  <c r="R24" i="23"/>
  <c r="Q24" i="23"/>
  <c r="P24" i="23"/>
  <c r="E24" i="23"/>
  <c r="S23" i="23"/>
  <c r="R23" i="23"/>
  <c r="Q23" i="23"/>
  <c r="P23" i="23"/>
  <c r="E23" i="23"/>
  <c r="T23" i="23" s="1"/>
  <c r="S22" i="23"/>
  <c r="R22" i="23"/>
  <c r="Q22" i="23"/>
  <c r="P22" i="23"/>
  <c r="E22" i="23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S18" i="23"/>
  <c r="R18" i="23"/>
  <c r="Q18" i="23"/>
  <c r="P18" i="23"/>
  <c r="E18" i="23"/>
  <c r="U18" i="23" s="1"/>
  <c r="U17" i="23"/>
  <c r="S17" i="23"/>
  <c r="R17" i="23"/>
  <c r="Q17" i="23"/>
  <c r="P17" i="23"/>
  <c r="E17" i="23"/>
  <c r="T17" i="23" s="1"/>
  <c r="U16" i="23"/>
  <c r="T16" i="23"/>
  <c r="S16" i="23"/>
  <c r="R16" i="23"/>
  <c r="Q16" i="23"/>
  <c r="P16" i="23"/>
  <c r="E16" i="23"/>
  <c r="S15" i="23"/>
  <c r="R15" i="23"/>
  <c r="Q15" i="23"/>
  <c r="P15" i="23"/>
  <c r="E15" i="23"/>
  <c r="S14" i="23"/>
  <c r="R14" i="23"/>
  <c r="Q14" i="23"/>
  <c r="P14" i="23"/>
  <c r="E14" i="23"/>
  <c r="S13" i="23"/>
  <c r="R13" i="23"/>
  <c r="Q13" i="23"/>
  <c r="P13" i="23"/>
  <c r="E13" i="23"/>
  <c r="U13" i="23" s="1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E10" i="23"/>
  <c r="U10" i="23" s="1"/>
  <c r="S64" i="22"/>
  <c r="R64" i="22"/>
  <c r="Q64" i="22"/>
  <c r="P64" i="22"/>
  <c r="E64" i="22"/>
  <c r="T64" i="22" s="1"/>
  <c r="T63" i="22"/>
  <c r="S63" i="22"/>
  <c r="R63" i="22"/>
  <c r="Q63" i="22"/>
  <c r="P63" i="22"/>
  <c r="E63" i="22"/>
  <c r="U63" i="22" s="1"/>
  <c r="S62" i="22"/>
  <c r="S60" i="22"/>
  <c r="R60" i="22"/>
  <c r="Q60" i="22"/>
  <c r="P60" i="22"/>
  <c r="E60" i="22"/>
  <c r="U60" i="22" s="1"/>
  <c r="S59" i="22"/>
  <c r="R59" i="22"/>
  <c r="Q59" i="22"/>
  <c r="P59" i="22"/>
  <c r="E59" i="22"/>
  <c r="U59" i="22" s="1"/>
  <c r="S58" i="22"/>
  <c r="R58" i="22"/>
  <c r="Q58" i="22"/>
  <c r="P58" i="22"/>
  <c r="E58" i="22"/>
  <c r="T57" i="22"/>
  <c r="S57" i="22"/>
  <c r="R57" i="22"/>
  <c r="Q57" i="22"/>
  <c r="P57" i="22"/>
  <c r="E57" i="22"/>
  <c r="S55" i="22"/>
  <c r="R55" i="22"/>
  <c r="Q55" i="22"/>
  <c r="P55" i="22"/>
  <c r="E55" i="22"/>
  <c r="U55" i="22" s="1"/>
  <c r="S54" i="22"/>
  <c r="R54" i="22"/>
  <c r="Q54" i="22"/>
  <c r="P54" i="22"/>
  <c r="E54" i="22"/>
  <c r="U54" i="22" s="1"/>
  <c r="S53" i="22"/>
  <c r="R53" i="22"/>
  <c r="Q53" i="22"/>
  <c r="P53" i="22"/>
  <c r="E53" i="22"/>
  <c r="S52" i="22"/>
  <c r="R52" i="22"/>
  <c r="Q52" i="22"/>
  <c r="P52" i="22"/>
  <c r="E52" i="22"/>
  <c r="U52" i="22" s="1"/>
  <c r="S51" i="22"/>
  <c r="R51" i="22"/>
  <c r="Q51" i="22"/>
  <c r="P51" i="22"/>
  <c r="E51" i="22"/>
  <c r="S50" i="22"/>
  <c r="R50" i="22"/>
  <c r="Q50" i="22"/>
  <c r="P50" i="22"/>
  <c r="E50" i="22"/>
  <c r="T50" i="22" s="1"/>
  <c r="S49" i="22"/>
  <c r="R49" i="22"/>
  <c r="Q49" i="22"/>
  <c r="P49" i="22"/>
  <c r="E49" i="22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U46" i="22" s="1"/>
  <c r="S45" i="22"/>
  <c r="R45" i="22"/>
  <c r="Q45" i="22"/>
  <c r="P45" i="22"/>
  <c r="E45" i="22"/>
  <c r="S44" i="22"/>
  <c r="S42" i="22"/>
  <c r="R42" i="22"/>
  <c r="Q42" i="22"/>
  <c r="P42" i="22"/>
  <c r="E42" i="22"/>
  <c r="S41" i="22"/>
  <c r="R41" i="22"/>
  <c r="Q41" i="22"/>
  <c r="P41" i="22"/>
  <c r="E41" i="22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S38" i="22"/>
  <c r="R38" i="22"/>
  <c r="Q38" i="22"/>
  <c r="P38" i="22"/>
  <c r="E38" i="22"/>
  <c r="T38" i="22" s="1"/>
  <c r="S37" i="22"/>
  <c r="R37" i="22"/>
  <c r="Q37" i="22"/>
  <c r="P37" i="22"/>
  <c r="E37" i="22"/>
  <c r="T36" i="22"/>
  <c r="S36" i="22"/>
  <c r="R36" i="22"/>
  <c r="Q36" i="22"/>
  <c r="P36" i="22"/>
  <c r="E36" i="22"/>
  <c r="U36" i="22" s="1"/>
  <c r="T35" i="22"/>
  <c r="S35" i="22"/>
  <c r="R35" i="22"/>
  <c r="Q35" i="22"/>
  <c r="P35" i="22"/>
  <c r="E35" i="22"/>
  <c r="U35" i="22" s="1"/>
  <c r="S34" i="22"/>
  <c r="R34" i="22"/>
  <c r="Q34" i="22"/>
  <c r="P34" i="22"/>
  <c r="E34" i="22"/>
  <c r="S33" i="22"/>
  <c r="R33" i="22"/>
  <c r="Q33" i="22"/>
  <c r="P33" i="22"/>
  <c r="E33" i="22"/>
  <c r="U33" i="22" s="1"/>
  <c r="U32" i="22"/>
  <c r="S32" i="22"/>
  <c r="R32" i="22"/>
  <c r="Q32" i="22"/>
  <c r="P32" i="22"/>
  <c r="E32" i="22"/>
  <c r="T32" i="22" s="1"/>
  <c r="S31" i="22"/>
  <c r="R31" i="22"/>
  <c r="Q31" i="22"/>
  <c r="P31" i="22"/>
  <c r="T31" i="22" s="1"/>
  <c r="E31" i="22"/>
  <c r="S30" i="22"/>
  <c r="R30" i="22"/>
  <c r="Q30" i="22"/>
  <c r="P30" i="22"/>
  <c r="E30" i="22"/>
  <c r="T30" i="22" s="1"/>
  <c r="S29" i="22"/>
  <c r="R29" i="22"/>
  <c r="Q29" i="22"/>
  <c r="P29" i="22"/>
  <c r="E29" i="22"/>
  <c r="U29" i="22" s="1"/>
  <c r="S27" i="22"/>
  <c r="R27" i="22"/>
  <c r="Q27" i="22"/>
  <c r="P27" i="22"/>
  <c r="E27" i="22"/>
  <c r="U27" i="22" s="1"/>
  <c r="S26" i="22"/>
  <c r="R26" i="22"/>
  <c r="Q26" i="22"/>
  <c r="P26" i="22"/>
  <c r="E26" i="22"/>
  <c r="S25" i="22"/>
  <c r="R25" i="22"/>
  <c r="Q25" i="22"/>
  <c r="P25" i="22"/>
  <c r="E25" i="22"/>
  <c r="S24" i="22"/>
  <c r="R24" i="22"/>
  <c r="Q24" i="22"/>
  <c r="P24" i="22"/>
  <c r="E24" i="22"/>
  <c r="U24" i="22" s="1"/>
  <c r="S23" i="22"/>
  <c r="R23" i="22"/>
  <c r="Q23" i="22"/>
  <c r="P23" i="22"/>
  <c r="E23" i="22"/>
  <c r="S22" i="22"/>
  <c r="R22" i="22"/>
  <c r="Q22" i="22"/>
  <c r="P22" i="22"/>
  <c r="E22" i="22"/>
  <c r="T22" i="22" s="1"/>
  <c r="S21" i="22"/>
  <c r="R21" i="22"/>
  <c r="Q21" i="22"/>
  <c r="P21" i="22"/>
  <c r="E21" i="22"/>
  <c r="T21" i="22" s="1"/>
  <c r="S20" i="22"/>
  <c r="R20" i="22"/>
  <c r="Q20" i="22"/>
  <c r="P20" i="22"/>
  <c r="E20" i="22"/>
  <c r="U19" i="22"/>
  <c r="S19" i="22"/>
  <c r="R19" i="22"/>
  <c r="Q19" i="22"/>
  <c r="P19" i="22"/>
  <c r="E19" i="22"/>
  <c r="T19" i="22" s="1"/>
  <c r="U18" i="22"/>
  <c r="T18" i="22"/>
  <c r="S18" i="22"/>
  <c r="R18" i="22"/>
  <c r="Q18" i="22"/>
  <c r="P18" i="22"/>
  <c r="E18" i="22"/>
  <c r="S17" i="22"/>
  <c r="R17" i="22"/>
  <c r="Q17" i="22"/>
  <c r="P17" i="22"/>
  <c r="E17" i="22"/>
  <c r="U16" i="22"/>
  <c r="T16" i="22"/>
  <c r="S16" i="22"/>
  <c r="R16" i="22"/>
  <c r="Q16" i="22"/>
  <c r="P16" i="22"/>
  <c r="E16" i="22"/>
  <c r="S15" i="22"/>
  <c r="R15" i="22"/>
  <c r="Q15" i="22"/>
  <c r="P15" i="22"/>
  <c r="E15" i="22"/>
  <c r="U15" i="22" s="1"/>
  <c r="S14" i="22"/>
  <c r="R14" i="22"/>
  <c r="Q14" i="22"/>
  <c r="P14" i="22"/>
  <c r="E14" i="22"/>
  <c r="U13" i="22"/>
  <c r="T13" i="22"/>
  <c r="S13" i="22"/>
  <c r="R13" i="22"/>
  <c r="Q13" i="22"/>
  <c r="P13" i="22"/>
  <c r="E13" i="22"/>
  <c r="U12" i="22"/>
  <c r="T12" i="22"/>
  <c r="S12" i="22"/>
  <c r="R12" i="22"/>
  <c r="Q12" i="22"/>
  <c r="P12" i="22"/>
  <c r="E12" i="22"/>
  <c r="S11" i="22"/>
  <c r="R11" i="22"/>
  <c r="Q11" i="22"/>
  <c r="P11" i="22"/>
  <c r="E11" i="22"/>
  <c r="U11" i="22" s="1"/>
  <c r="T10" i="22"/>
  <c r="S10" i="22"/>
  <c r="R10" i="22"/>
  <c r="Q10" i="22"/>
  <c r="P10" i="22"/>
  <c r="E10" i="22"/>
  <c r="S64" i="21"/>
  <c r="R64" i="21"/>
  <c r="Q64" i="21"/>
  <c r="P64" i="21"/>
  <c r="E64" i="21"/>
  <c r="U64" i="21" s="1"/>
  <c r="U63" i="21"/>
  <c r="S63" i="21"/>
  <c r="R63" i="21"/>
  <c r="Q63" i="21"/>
  <c r="P63" i="21"/>
  <c r="E63" i="21"/>
  <c r="S62" i="21"/>
  <c r="R62" i="21"/>
  <c r="U60" i="21"/>
  <c r="T60" i="21"/>
  <c r="S60" i="21"/>
  <c r="R60" i="21"/>
  <c r="Q60" i="21"/>
  <c r="P60" i="21"/>
  <c r="E60" i="21"/>
  <c r="T59" i="21"/>
  <c r="S59" i="21"/>
  <c r="R59" i="21"/>
  <c r="Q59" i="21"/>
  <c r="P59" i="21"/>
  <c r="E59" i="21"/>
  <c r="U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U55" i="21"/>
  <c r="T55" i="21"/>
  <c r="S55" i="21"/>
  <c r="R55" i="21"/>
  <c r="Q55" i="21"/>
  <c r="P55" i="21"/>
  <c r="E55" i="21"/>
  <c r="S54" i="21"/>
  <c r="R54" i="21"/>
  <c r="Q54" i="21"/>
  <c r="U54" i="21" s="1"/>
  <c r="P54" i="21"/>
  <c r="E54" i="21"/>
  <c r="S53" i="21"/>
  <c r="R53" i="21"/>
  <c r="Q53" i="21"/>
  <c r="P53" i="21"/>
  <c r="E53" i="21"/>
  <c r="U53" i="21" s="1"/>
  <c r="S52" i="21"/>
  <c r="R52" i="21"/>
  <c r="Q52" i="21"/>
  <c r="P52" i="21"/>
  <c r="E52" i="21"/>
  <c r="U52" i="21" s="1"/>
  <c r="S51" i="21"/>
  <c r="R51" i="21"/>
  <c r="Q51" i="21"/>
  <c r="P51" i="21"/>
  <c r="E51" i="21"/>
  <c r="S50" i="21"/>
  <c r="R50" i="21"/>
  <c r="Q50" i="21"/>
  <c r="P50" i="21"/>
  <c r="E50" i="21"/>
  <c r="S49" i="21"/>
  <c r="R49" i="21"/>
  <c r="Q49" i="21"/>
  <c r="P49" i="21"/>
  <c r="E49" i="21"/>
  <c r="U49" i="21" s="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S44" i="21"/>
  <c r="R44" i="21"/>
  <c r="S42" i="21"/>
  <c r="R42" i="21"/>
  <c r="Q42" i="21"/>
  <c r="P42" i="21"/>
  <c r="E42" i="21"/>
  <c r="T42" i="21" s="1"/>
  <c r="S41" i="21"/>
  <c r="R41" i="21"/>
  <c r="Q41" i="21"/>
  <c r="P41" i="21"/>
  <c r="E41" i="21"/>
  <c r="U41" i="21" s="1"/>
  <c r="S40" i="21"/>
  <c r="R40" i="21"/>
  <c r="Q40" i="21"/>
  <c r="P40" i="21"/>
  <c r="E40" i="21"/>
  <c r="T40" i="21" s="1"/>
  <c r="S39" i="21"/>
  <c r="R39" i="21"/>
  <c r="Q39" i="21"/>
  <c r="P39" i="21"/>
  <c r="E39" i="21"/>
  <c r="S38" i="21"/>
  <c r="R38" i="21"/>
  <c r="Q38" i="21"/>
  <c r="P38" i="21"/>
  <c r="E38" i="21"/>
  <c r="U38" i="21" s="1"/>
  <c r="S37" i="21"/>
  <c r="R37" i="21"/>
  <c r="Q37" i="21"/>
  <c r="P37" i="21"/>
  <c r="E37" i="21"/>
  <c r="U36" i="21"/>
  <c r="T36" i="21"/>
  <c r="S36" i="21"/>
  <c r="R36" i="21"/>
  <c r="Q36" i="21"/>
  <c r="P36" i="21"/>
  <c r="E36" i="21"/>
  <c r="S35" i="21"/>
  <c r="R35" i="21"/>
  <c r="Q35" i="21"/>
  <c r="P35" i="21"/>
  <c r="E35" i="21"/>
  <c r="U35" i="21" s="1"/>
  <c r="S34" i="21"/>
  <c r="R34" i="21"/>
  <c r="Q34" i="21"/>
  <c r="P34" i="21"/>
  <c r="E34" i="21"/>
  <c r="T34" i="21" s="1"/>
  <c r="S33" i="21"/>
  <c r="R33" i="21"/>
  <c r="Q33" i="21"/>
  <c r="P33" i="21"/>
  <c r="E33" i="21"/>
  <c r="U32" i="21"/>
  <c r="T32" i="21"/>
  <c r="S32" i="21"/>
  <c r="R32" i="21"/>
  <c r="Q32" i="21"/>
  <c r="P32" i="21"/>
  <c r="E32" i="21"/>
  <c r="S31" i="21"/>
  <c r="R31" i="21"/>
  <c r="Q31" i="21"/>
  <c r="U31" i="21" s="1"/>
  <c r="P31" i="21"/>
  <c r="T31" i="21" s="1"/>
  <c r="E31" i="21"/>
  <c r="S30" i="21"/>
  <c r="R30" i="21"/>
  <c r="Q30" i="21"/>
  <c r="P30" i="21"/>
  <c r="E30" i="21"/>
  <c r="U29" i="21"/>
  <c r="T29" i="21"/>
  <c r="S29" i="21"/>
  <c r="R29" i="21"/>
  <c r="Q29" i="21"/>
  <c r="P29" i="21"/>
  <c r="E29" i="2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U25" i="21"/>
  <c r="T25" i="21"/>
  <c r="S25" i="21"/>
  <c r="R25" i="21"/>
  <c r="Q25" i="21"/>
  <c r="P25" i="21"/>
  <c r="E25" i="21"/>
  <c r="S24" i="21"/>
  <c r="R24" i="21"/>
  <c r="Q24" i="21"/>
  <c r="P24" i="21"/>
  <c r="E24" i="21"/>
  <c r="U24" i="21" s="1"/>
  <c r="S23" i="21"/>
  <c r="R23" i="21"/>
  <c r="Q23" i="21"/>
  <c r="P23" i="21"/>
  <c r="E23" i="21"/>
  <c r="U22" i="21"/>
  <c r="S22" i="21"/>
  <c r="R22" i="21"/>
  <c r="Q22" i="21"/>
  <c r="P22" i="21"/>
  <c r="E22" i="21"/>
  <c r="T22" i="21" s="1"/>
  <c r="U21" i="21"/>
  <c r="T21" i="21"/>
  <c r="S21" i="21"/>
  <c r="R21" i="21"/>
  <c r="Q21" i="21"/>
  <c r="P21" i="21"/>
  <c r="E21" i="21"/>
  <c r="S20" i="21"/>
  <c r="R20" i="21"/>
  <c r="Q20" i="21"/>
  <c r="P20" i="21"/>
  <c r="E20" i="21"/>
  <c r="T20" i="21" s="1"/>
  <c r="S19" i="21"/>
  <c r="R19" i="21"/>
  <c r="Q19" i="21"/>
  <c r="P19" i="21"/>
  <c r="E19" i="21"/>
  <c r="U19" i="21" s="1"/>
  <c r="S18" i="21"/>
  <c r="R18" i="21"/>
  <c r="Q18" i="21"/>
  <c r="P18" i="21"/>
  <c r="E18" i="21"/>
  <c r="U18" i="21" s="1"/>
  <c r="U17" i="21"/>
  <c r="T17" i="21"/>
  <c r="S17" i="21"/>
  <c r="R17" i="21"/>
  <c r="Q17" i="21"/>
  <c r="P17" i="21"/>
  <c r="E17" i="21"/>
  <c r="S16" i="21"/>
  <c r="R16" i="21"/>
  <c r="Q16" i="21"/>
  <c r="P16" i="21"/>
  <c r="E16" i="21"/>
  <c r="S15" i="21"/>
  <c r="R15" i="21"/>
  <c r="Q15" i="21"/>
  <c r="P15" i="21"/>
  <c r="E15" i="21"/>
  <c r="S14" i="21"/>
  <c r="R14" i="21"/>
  <c r="Q14" i="21"/>
  <c r="U14" i="21" s="1"/>
  <c r="P14" i="21"/>
  <c r="E14" i="21"/>
  <c r="T14" i="21" s="1"/>
  <c r="S13" i="21"/>
  <c r="R13" i="21"/>
  <c r="Q13" i="2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P10" i="21"/>
  <c r="E10" i="21"/>
  <c r="S64" i="20"/>
  <c r="R64" i="20"/>
  <c r="Q64" i="20"/>
  <c r="P64" i="20"/>
  <c r="E64" i="20"/>
  <c r="T64" i="20" s="1"/>
  <c r="S63" i="20"/>
  <c r="R63" i="20"/>
  <c r="Q63" i="20"/>
  <c r="Q62" i="20" s="1"/>
  <c r="P63" i="20"/>
  <c r="E63" i="20"/>
  <c r="S62" i="20"/>
  <c r="S60" i="20"/>
  <c r="R60" i="20"/>
  <c r="Q60" i="20"/>
  <c r="P60" i="20"/>
  <c r="E60" i="20"/>
  <c r="U60" i="20" s="1"/>
  <c r="S59" i="20"/>
  <c r="R59" i="20"/>
  <c r="Q59" i="20"/>
  <c r="P59" i="20"/>
  <c r="E59" i="20"/>
  <c r="S58" i="20"/>
  <c r="R58" i="20"/>
  <c r="Q58" i="20"/>
  <c r="P58" i="20"/>
  <c r="E58" i="20"/>
  <c r="U58" i="20" s="1"/>
  <c r="U57" i="20"/>
  <c r="T57" i="20"/>
  <c r="S57" i="20"/>
  <c r="R57" i="20"/>
  <c r="Q57" i="20"/>
  <c r="P57" i="20"/>
  <c r="E57" i="20"/>
  <c r="S56" i="20"/>
  <c r="R56" i="20"/>
  <c r="S55" i="20"/>
  <c r="R55" i="20"/>
  <c r="Q55" i="20"/>
  <c r="P55" i="20"/>
  <c r="E55" i="20"/>
  <c r="U55" i="20" s="1"/>
  <c r="S54" i="20"/>
  <c r="R54" i="20"/>
  <c r="Q54" i="20"/>
  <c r="U54" i="20" s="1"/>
  <c r="P54" i="20"/>
  <c r="E54" i="20"/>
  <c r="T54" i="20" s="1"/>
  <c r="T53" i="20"/>
  <c r="S53" i="20"/>
  <c r="R53" i="20"/>
  <c r="Q53" i="20"/>
  <c r="P53" i="20"/>
  <c r="E53" i="20"/>
  <c r="U53" i="20" s="1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U48" i="20"/>
  <c r="S48" i="20"/>
  <c r="R48" i="20"/>
  <c r="Q48" i="20"/>
  <c r="P48" i="20"/>
  <c r="E48" i="20"/>
  <c r="T48" i="20" s="1"/>
  <c r="S47" i="20"/>
  <c r="R47" i="20"/>
  <c r="Q47" i="20"/>
  <c r="P47" i="20"/>
  <c r="E47" i="20"/>
  <c r="S46" i="20"/>
  <c r="R46" i="20"/>
  <c r="Q46" i="20"/>
  <c r="U46" i="20" s="1"/>
  <c r="P46" i="20"/>
  <c r="E46" i="20"/>
  <c r="T46" i="20" s="1"/>
  <c r="S45" i="20"/>
  <c r="R45" i="20"/>
  <c r="Q45" i="20"/>
  <c r="P45" i="20"/>
  <c r="E45" i="20"/>
  <c r="T45" i="20" s="1"/>
  <c r="S44" i="20"/>
  <c r="S42" i="20"/>
  <c r="R42" i="20"/>
  <c r="Q42" i="20"/>
  <c r="P42" i="20"/>
  <c r="E42" i="20"/>
  <c r="U42" i="20" s="1"/>
  <c r="S41" i="20"/>
  <c r="R41" i="20"/>
  <c r="Q41" i="20"/>
  <c r="P41" i="20"/>
  <c r="E41" i="20"/>
  <c r="T41" i="20" s="1"/>
  <c r="U40" i="20"/>
  <c r="T40" i="20"/>
  <c r="S40" i="20"/>
  <c r="R40" i="20"/>
  <c r="Q40" i="20"/>
  <c r="P40" i="20"/>
  <c r="E40" i="20"/>
  <c r="S39" i="20"/>
  <c r="R39" i="20"/>
  <c r="Q39" i="20"/>
  <c r="P39" i="20"/>
  <c r="E39" i="20"/>
  <c r="U38" i="20"/>
  <c r="T38" i="20"/>
  <c r="S38" i="20"/>
  <c r="R38" i="20"/>
  <c r="Q38" i="20"/>
  <c r="P38" i="20"/>
  <c r="E38" i="20"/>
  <c r="U37" i="20"/>
  <c r="T37" i="20"/>
  <c r="S37" i="20"/>
  <c r="R37" i="20"/>
  <c r="Q37" i="20"/>
  <c r="P37" i="20"/>
  <c r="E37" i="20"/>
  <c r="S36" i="20"/>
  <c r="R36" i="20"/>
  <c r="Q36" i="20"/>
  <c r="P36" i="20"/>
  <c r="E36" i="20"/>
  <c r="S35" i="20"/>
  <c r="R35" i="20"/>
  <c r="Q35" i="20"/>
  <c r="P35" i="20"/>
  <c r="E35" i="20"/>
  <c r="U35" i="20" s="1"/>
  <c r="S34" i="20"/>
  <c r="R34" i="20"/>
  <c r="Q34" i="20"/>
  <c r="P34" i="20"/>
  <c r="E34" i="20"/>
  <c r="S33" i="20"/>
  <c r="R33" i="20"/>
  <c r="Q33" i="20"/>
  <c r="P33" i="20"/>
  <c r="E33" i="20"/>
  <c r="S32" i="20"/>
  <c r="R32" i="20"/>
  <c r="Q32" i="20"/>
  <c r="P32" i="20"/>
  <c r="E32" i="20"/>
  <c r="S31" i="20"/>
  <c r="R31" i="20"/>
  <c r="Q31" i="20"/>
  <c r="U31" i="20" s="1"/>
  <c r="P31" i="20"/>
  <c r="T31" i="20" s="1"/>
  <c r="E31" i="20"/>
  <c r="S30" i="20"/>
  <c r="R30" i="20"/>
  <c r="Q30" i="20"/>
  <c r="P30" i="20"/>
  <c r="E30" i="20"/>
  <c r="U30" i="20" s="1"/>
  <c r="S29" i="20"/>
  <c r="R29" i="20"/>
  <c r="Q29" i="20"/>
  <c r="P29" i="20"/>
  <c r="E29" i="20"/>
  <c r="S27" i="20"/>
  <c r="R27" i="20"/>
  <c r="Q27" i="20"/>
  <c r="P27" i="20"/>
  <c r="E27" i="20"/>
  <c r="U26" i="20"/>
  <c r="T26" i="20"/>
  <c r="S26" i="20"/>
  <c r="R26" i="20"/>
  <c r="Q26" i="20"/>
  <c r="P26" i="20"/>
  <c r="E26" i="20"/>
  <c r="S25" i="20"/>
  <c r="R25" i="20"/>
  <c r="Q25" i="20"/>
  <c r="P25" i="20"/>
  <c r="E25" i="20"/>
  <c r="U25" i="20" s="1"/>
  <c r="S24" i="20"/>
  <c r="R24" i="20"/>
  <c r="Q24" i="20"/>
  <c r="P24" i="20"/>
  <c r="E24" i="20"/>
  <c r="U24" i="20" s="1"/>
  <c r="S23" i="20"/>
  <c r="R23" i="20"/>
  <c r="Q23" i="20"/>
  <c r="P23" i="20"/>
  <c r="E23" i="20"/>
  <c r="T23" i="20" s="1"/>
  <c r="T22" i="20"/>
  <c r="S22" i="20"/>
  <c r="R22" i="20"/>
  <c r="Q22" i="20"/>
  <c r="P22" i="20"/>
  <c r="E22" i="20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U19" i="20"/>
  <c r="T19" i="20"/>
  <c r="S19" i="20"/>
  <c r="R19" i="20"/>
  <c r="Q19" i="20"/>
  <c r="P19" i="20"/>
  <c r="E19" i="20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S16" i="20"/>
  <c r="R16" i="20"/>
  <c r="Q16" i="20"/>
  <c r="P16" i="20"/>
  <c r="E16" i="20"/>
  <c r="U16" i="20" s="1"/>
  <c r="S15" i="20"/>
  <c r="R15" i="20"/>
  <c r="Q15" i="20"/>
  <c r="P15" i="20"/>
  <c r="E15" i="20"/>
  <c r="T15" i="20" s="1"/>
  <c r="S14" i="20"/>
  <c r="R14" i="20"/>
  <c r="Q14" i="20"/>
  <c r="P14" i="20"/>
  <c r="E14" i="20"/>
  <c r="S13" i="20"/>
  <c r="R13" i="20"/>
  <c r="Q13" i="20"/>
  <c r="P13" i="20"/>
  <c r="E13" i="20"/>
  <c r="S12" i="20"/>
  <c r="R12" i="20"/>
  <c r="Q12" i="20"/>
  <c r="P12" i="20"/>
  <c r="E12" i="20"/>
  <c r="T12" i="20" s="1"/>
  <c r="S11" i="20"/>
  <c r="R11" i="20"/>
  <c r="Q11" i="20"/>
  <c r="P11" i="20"/>
  <c r="E11" i="20"/>
  <c r="U11" i="20" s="1"/>
  <c r="S10" i="20"/>
  <c r="R10" i="20"/>
  <c r="Q10" i="20"/>
  <c r="P10" i="20"/>
  <c r="E10" i="20"/>
  <c r="S64" i="19"/>
  <c r="R64" i="19"/>
  <c r="Q64" i="19"/>
  <c r="P64" i="19"/>
  <c r="E64" i="19"/>
  <c r="T64" i="19" s="1"/>
  <c r="S63" i="19"/>
  <c r="R63" i="19"/>
  <c r="Q63" i="19"/>
  <c r="P63" i="19"/>
  <c r="E63" i="19"/>
  <c r="U63" i="19" s="1"/>
  <c r="S62" i="19"/>
  <c r="R62" i="19"/>
  <c r="U60" i="19"/>
  <c r="T60" i="19"/>
  <c r="S60" i="19"/>
  <c r="R60" i="19"/>
  <c r="Q60" i="19"/>
  <c r="P60" i="19"/>
  <c r="E60" i="19"/>
  <c r="T59" i="19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U57" i="19"/>
  <c r="T57" i="19"/>
  <c r="S57" i="19"/>
  <c r="R57" i="19"/>
  <c r="Q57" i="19"/>
  <c r="P57" i="19"/>
  <c r="E57" i="19"/>
  <c r="S56" i="19"/>
  <c r="R56" i="19"/>
  <c r="U55" i="19"/>
  <c r="T55" i="19"/>
  <c r="S55" i="19"/>
  <c r="R55" i="19"/>
  <c r="Q55" i="19"/>
  <c r="P55" i="19"/>
  <c r="E55" i="19"/>
  <c r="S54" i="19"/>
  <c r="R54" i="19"/>
  <c r="Q54" i="19"/>
  <c r="P54" i="19"/>
  <c r="E54" i="19"/>
  <c r="T54" i="19" s="1"/>
  <c r="U53" i="19"/>
  <c r="T53" i="19"/>
  <c r="S53" i="19"/>
  <c r="R53" i="19"/>
  <c r="Q53" i="19"/>
  <c r="P53" i="19"/>
  <c r="E53" i="19"/>
  <c r="S52" i="19"/>
  <c r="R52" i="19"/>
  <c r="Q52" i="19"/>
  <c r="P52" i="19"/>
  <c r="E52" i="19"/>
  <c r="U52" i="19" s="1"/>
  <c r="S51" i="19"/>
  <c r="R51" i="19"/>
  <c r="Q51" i="19"/>
  <c r="P51" i="19"/>
  <c r="E51" i="19"/>
  <c r="S50" i="19"/>
  <c r="R50" i="19"/>
  <c r="Q50" i="19"/>
  <c r="P50" i="19"/>
  <c r="E50" i="19"/>
  <c r="U50" i="19" s="1"/>
  <c r="S49" i="19"/>
  <c r="R49" i="19"/>
  <c r="Q49" i="19"/>
  <c r="P49" i="19"/>
  <c r="E49" i="19"/>
  <c r="T49" i="19" s="1"/>
  <c r="S48" i="19"/>
  <c r="R48" i="19"/>
  <c r="Q48" i="19"/>
  <c r="P48" i="19"/>
  <c r="E48" i="19"/>
  <c r="U47" i="19"/>
  <c r="S47" i="19"/>
  <c r="R47" i="19"/>
  <c r="Q47" i="19"/>
  <c r="P47" i="19"/>
  <c r="E47" i="19"/>
  <c r="T47" i="19" s="1"/>
  <c r="S46" i="19"/>
  <c r="R46" i="19"/>
  <c r="Q46" i="19"/>
  <c r="U46" i="19" s="1"/>
  <c r="P46" i="19"/>
  <c r="T46" i="19" s="1"/>
  <c r="E46" i="19"/>
  <c r="S45" i="19"/>
  <c r="R45" i="19"/>
  <c r="Q45" i="19"/>
  <c r="P45" i="19"/>
  <c r="E45" i="19"/>
  <c r="T45" i="19" s="1"/>
  <c r="S44" i="19"/>
  <c r="S42" i="19"/>
  <c r="R42" i="19"/>
  <c r="Q42" i="19"/>
  <c r="P42" i="19"/>
  <c r="E42" i="19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U35" i="19"/>
  <c r="T35" i="19"/>
  <c r="S35" i="19"/>
  <c r="R35" i="19"/>
  <c r="Q35" i="19"/>
  <c r="P35" i="19"/>
  <c r="E35" i="19"/>
  <c r="S34" i="19"/>
  <c r="R34" i="19"/>
  <c r="Q34" i="19"/>
  <c r="P34" i="19"/>
  <c r="E34" i="19"/>
  <c r="S33" i="19"/>
  <c r="R33" i="19"/>
  <c r="Q33" i="19"/>
  <c r="P33" i="19"/>
  <c r="E33" i="19"/>
  <c r="U33" i="19" s="1"/>
  <c r="S32" i="19"/>
  <c r="R32" i="19"/>
  <c r="Q32" i="19"/>
  <c r="P32" i="19"/>
  <c r="E32" i="19"/>
  <c r="T32" i="19" s="1"/>
  <c r="S31" i="19"/>
  <c r="R31" i="19"/>
  <c r="Q31" i="19"/>
  <c r="P31" i="19"/>
  <c r="E31" i="19"/>
  <c r="S30" i="19"/>
  <c r="R30" i="19"/>
  <c r="Q30" i="19"/>
  <c r="P30" i="19"/>
  <c r="E30" i="19"/>
  <c r="U30" i="19" s="1"/>
  <c r="U29" i="19"/>
  <c r="S29" i="19"/>
  <c r="R29" i="19"/>
  <c r="Q29" i="19"/>
  <c r="P29" i="19"/>
  <c r="E29" i="19"/>
  <c r="T29" i="19" s="1"/>
  <c r="S27" i="19"/>
  <c r="R27" i="19"/>
  <c r="Q27" i="19"/>
  <c r="P27" i="19"/>
  <c r="E27" i="19"/>
  <c r="T27" i="19" s="1"/>
  <c r="S26" i="19"/>
  <c r="R26" i="19"/>
  <c r="Q26" i="19"/>
  <c r="P26" i="19"/>
  <c r="E26" i="19"/>
  <c r="T25" i="19"/>
  <c r="S25" i="19"/>
  <c r="R25" i="19"/>
  <c r="Q25" i="19"/>
  <c r="P25" i="19"/>
  <c r="E25" i="19"/>
  <c r="U25" i="19" s="1"/>
  <c r="U24" i="19"/>
  <c r="S24" i="19"/>
  <c r="R24" i="19"/>
  <c r="Q24" i="19"/>
  <c r="P24" i="19"/>
  <c r="E24" i="19"/>
  <c r="T24" i="19" s="1"/>
  <c r="T23" i="19"/>
  <c r="S23" i="19"/>
  <c r="R23" i="19"/>
  <c r="Q23" i="19"/>
  <c r="P23" i="19"/>
  <c r="E23" i="19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T19" i="19" s="1"/>
  <c r="S18" i="19"/>
  <c r="R18" i="19"/>
  <c r="Q18" i="19"/>
  <c r="P18" i="19"/>
  <c r="E18" i="19"/>
  <c r="U17" i="19"/>
  <c r="T17" i="19"/>
  <c r="S17" i="19"/>
  <c r="R17" i="19"/>
  <c r="Q17" i="19"/>
  <c r="P17" i="19"/>
  <c r="E17" i="19"/>
  <c r="U16" i="19"/>
  <c r="T16" i="19"/>
  <c r="S16" i="19"/>
  <c r="R16" i="19"/>
  <c r="Q16" i="19"/>
  <c r="P16" i="19"/>
  <c r="E16" i="19"/>
  <c r="S15" i="19"/>
  <c r="R15" i="19"/>
  <c r="Q15" i="19"/>
  <c r="P15" i="19"/>
  <c r="E15" i="19"/>
  <c r="U14" i="19"/>
  <c r="T14" i="19"/>
  <c r="S14" i="19"/>
  <c r="R14" i="19"/>
  <c r="Q14" i="19"/>
  <c r="P14" i="19"/>
  <c r="E14" i="19"/>
  <c r="S13" i="19"/>
  <c r="R13" i="19"/>
  <c r="Q13" i="19"/>
  <c r="P13" i="19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T11" i="19" s="1"/>
  <c r="S10" i="19"/>
  <c r="R10" i="19"/>
  <c r="Q10" i="19"/>
  <c r="P10" i="19"/>
  <c r="E10" i="19"/>
  <c r="T10" i="19" s="1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S60" i="18"/>
  <c r="R60" i="18"/>
  <c r="Q60" i="18"/>
  <c r="P60" i="18"/>
  <c r="E60" i="18"/>
  <c r="S59" i="18"/>
  <c r="R59" i="18"/>
  <c r="Q59" i="18"/>
  <c r="P59" i="18"/>
  <c r="E59" i="18"/>
  <c r="U59" i="18" s="1"/>
  <c r="S58" i="18"/>
  <c r="R58" i="18"/>
  <c r="Q58" i="18"/>
  <c r="P58" i="18"/>
  <c r="E58" i="18"/>
  <c r="T57" i="18"/>
  <c r="S57" i="18"/>
  <c r="R57" i="18"/>
  <c r="Q57" i="18"/>
  <c r="P57" i="18"/>
  <c r="E57" i="18"/>
  <c r="S55" i="18"/>
  <c r="R55" i="18"/>
  <c r="Q55" i="18"/>
  <c r="P55" i="18"/>
  <c r="E55" i="18"/>
  <c r="S54" i="18"/>
  <c r="R54" i="18"/>
  <c r="Q54" i="18"/>
  <c r="P54" i="18"/>
  <c r="E54" i="18"/>
  <c r="U54" i="18" s="1"/>
  <c r="S53" i="18"/>
  <c r="R53" i="18"/>
  <c r="Q53" i="18"/>
  <c r="P53" i="18"/>
  <c r="E53" i="18"/>
  <c r="T53" i="18" s="1"/>
  <c r="S52" i="18"/>
  <c r="R52" i="18"/>
  <c r="Q52" i="18"/>
  <c r="P52" i="18"/>
  <c r="E52" i="18"/>
  <c r="U52" i="18" s="1"/>
  <c r="S51" i="18"/>
  <c r="R51" i="18"/>
  <c r="Q51" i="18"/>
  <c r="P51" i="18"/>
  <c r="E51" i="18"/>
  <c r="U50" i="18"/>
  <c r="T50" i="18"/>
  <c r="S50" i="18"/>
  <c r="R50" i="18"/>
  <c r="Q50" i="18"/>
  <c r="P50" i="18"/>
  <c r="E50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S45" i="18"/>
  <c r="R45" i="18"/>
  <c r="Q45" i="18"/>
  <c r="P45" i="18"/>
  <c r="E45" i="18"/>
  <c r="S44" i="18"/>
  <c r="R44" i="18"/>
  <c r="T42" i="18"/>
  <c r="S42" i="18"/>
  <c r="R42" i="18"/>
  <c r="Q42" i="18"/>
  <c r="P42" i="18"/>
  <c r="E42" i="18"/>
  <c r="U42" i="18" s="1"/>
  <c r="S41" i="18"/>
  <c r="R41" i="18"/>
  <c r="Q41" i="18"/>
  <c r="P41" i="18"/>
  <c r="E41" i="18"/>
  <c r="U41" i="18" s="1"/>
  <c r="S40" i="18"/>
  <c r="R40" i="18"/>
  <c r="Q40" i="18"/>
  <c r="P40" i="18"/>
  <c r="E40" i="18"/>
  <c r="U40" i="18" s="1"/>
  <c r="S39" i="18"/>
  <c r="R39" i="18"/>
  <c r="Q39" i="18"/>
  <c r="P39" i="18"/>
  <c r="E39" i="18"/>
  <c r="T39" i="18" s="1"/>
  <c r="S38" i="18"/>
  <c r="R38" i="18"/>
  <c r="Q38" i="18"/>
  <c r="P38" i="18"/>
  <c r="E38" i="18"/>
  <c r="S37" i="18"/>
  <c r="R37" i="18"/>
  <c r="Q37" i="18"/>
  <c r="P37" i="18"/>
  <c r="E37" i="18"/>
  <c r="S36" i="18"/>
  <c r="R36" i="18"/>
  <c r="Q36" i="18"/>
  <c r="P36" i="18"/>
  <c r="E36" i="18"/>
  <c r="T36" i="18" s="1"/>
  <c r="S35" i="18"/>
  <c r="R35" i="18"/>
  <c r="Q35" i="18"/>
  <c r="P35" i="18"/>
  <c r="E35" i="18"/>
  <c r="U35" i="18" s="1"/>
  <c r="U34" i="18"/>
  <c r="T34" i="18"/>
  <c r="S34" i="18"/>
  <c r="R34" i="18"/>
  <c r="Q34" i="18"/>
  <c r="P34" i="18"/>
  <c r="E34" i="18"/>
  <c r="S33" i="18"/>
  <c r="R33" i="18"/>
  <c r="Q33" i="18"/>
  <c r="P33" i="18"/>
  <c r="E33" i="18"/>
  <c r="S32" i="18"/>
  <c r="R32" i="18"/>
  <c r="Q32" i="18"/>
  <c r="P32" i="18"/>
  <c r="E32" i="18"/>
  <c r="S31" i="18"/>
  <c r="R31" i="18"/>
  <c r="Q31" i="18"/>
  <c r="P31" i="18"/>
  <c r="E31" i="18"/>
  <c r="S30" i="18"/>
  <c r="R30" i="18"/>
  <c r="Q30" i="18"/>
  <c r="P30" i="18"/>
  <c r="E30" i="18"/>
  <c r="S29" i="18"/>
  <c r="R29" i="18"/>
  <c r="Q29" i="18"/>
  <c r="P29" i="18"/>
  <c r="E29" i="18"/>
  <c r="S27" i="18"/>
  <c r="R27" i="18"/>
  <c r="Q27" i="18"/>
  <c r="P27" i="18"/>
  <c r="E27" i="18"/>
  <c r="S26" i="18"/>
  <c r="R26" i="18"/>
  <c r="Q26" i="18"/>
  <c r="P26" i="18"/>
  <c r="E26" i="18"/>
  <c r="S25" i="18"/>
  <c r="R25" i="18"/>
  <c r="Q25" i="18"/>
  <c r="P25" i="18"/>
  <c r="E25" i="18"/>
  <c r="U24" i="18"/>
  <c r="S24" i="18"/>
  <c r="R24" i="18"/>
  <c r="Q24" i="18"/>
  <c r="P24" i="18"/>
  <c r="E24" i="18"/>
  <c r="T24" i="18" s="1"/>
  <c r="S23" i="18"/>
  <c r="R23" i="18"/>
  <c r="Q23" i="18"/>
  <c r="P23" i="18"/>
  <c r="E23" i="18"/>
  <c r="U23" i="18" s="1"/>
  <c r="U22" i="18"/>
  <c r="T22" i="18"/>
  <c r="S22" i="18"/>
  <c r="R22" i="18"/>
  <c r="Q22" i="18"/>
  <c r="P22" i="18"/>
  <c r="E22" i="18"/>
  <c r="U21" i="18"/>
  <c r="T21" i="18"/>
  <c r="S21" i="18"/>
  <c r="R21" i="18"/>
  <c r="Q21" i="18"/>
  <c r="P21" i="18"/>
  <c r="E21" i="18"/>
  <c r="S20" i="18"/>
  <c r="R20" i="18"/>
  <c r="Q20" i="18"/>
  <c r="P20" i="18"/>
  <c r="E20" i="18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S16" i="18"/>
  <c r="R16" i="18"/>
  <c r="Q16" i="18"/>
  <c r="P16" i="18"/>
  <c r="E16" i="18"/>
  <c r="T16" i="18" s="1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U13" i="18"/>
  <c r="T13" i="18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S64" i="17"/>
  <c r="R64" i="17"/>
  <c r="Q64" i="17"/>
  <c r="P64" i="17"/>
  <c r="E64" i="17"/>
  <c r="U64" i="17" s="1"/>
  <c r="S63" i="17"/>
  <c r="R63" i="17"/>
  <c r="Q63" i="17"/>
  <c r="P63" i="17"/>
  <c r="E63" i="17"/>
  <c r="R62" i="17"/>
  <c r="S60" i="17"/>
  <c r="R60" i="17"/>
  <c r="Q60" i="17"/>
  <c r="P60" i="17"/>
  <c r="E60" i="17"/>
  <c r="U60" i="17" s="1"/>
  <c r="U59" i="17"/>
  <c r="T59" i="17"/>
  <c r="S59" i="17"/>
  <c r="R59" i="17"/>
  <c r="Q59" i="17"/>
  <c r="P59" i="17"/>
  <c r="E59" i="17"/>
  <c r="S58" i="17"/>
  <c r="R58" i="17"/>
  <c r="Q58" i="17"/>
  <c r="P58" i="17"/>
  <c r="E58" i="17"/>
  <c r="S57" i="17"/>
  <c r="R57" i="17"/>
  <c r="Q57" i="17"/>
  <c r="P57" i="17"/>
  <c r="P56" i="17" s="1"/>
  <c r="E57" i="17"/>
  <c r="T57" i="17" s="1"/>
  <c r="S55" i="17"/>
  <c r="R55" i="17"/>
  <c r="Q55" i="17"/>
  <c r="P55" i="17"/>
  <c r="E55" i="17"/>
  <c r="T54" i="17"/>
  <c r="S54" i="17"/>
  <c r="R54" i="17"/>
  <c r="Q54" i="17"/>
  <c r="P54" i="17"/>
  <c r="E54" i="17"/>
  <c r="U53" i="17"/>
  <c r="S53" i="17"/>
  <c r="R53" i="17"/>
  <c r="Q53" i="17"/>
  <c r="P53" i="17"/>
  <c r="E53" i="17"/>
  <c r="T53" i="17" s="1"/>
  <c r="S52" i="17"/>
  <c r="R52" i="17"/>
  <c r="Q52" i="17"/>
  <c r="P52" i="17"/>
  <c r="E52" i="17"/>
  <c r="U52" i="17" s="1"/>
  <c r="S51" i="17"/>
  <c r="R51" i="17"/>
  <c r="Q51" i="17"/>
  <c r="P51" i="17"/>
  <c r="E51" i="17"/>
  <c r="S50" i="17"/>
  <c r="R50" i="17"/>
  <c r="Q50" i="17"/>
  <c r="P50" i="17"/>
  <c r="E50" i="17"/>
  <c r="T50" i="17" s="1"/>
  <c r="S49" i="17"/>
  <c r="R49" i="17"/>
  <c r="Q49" i="17"/>
  <c r="P49" i="17"/>
  <c r="E49" i="17"/>
  <c r="U49" i="17" s="1"/>
  <c r="U48" i="17"/>
  <c r="S48" i="17"/>
  <c r="R48" i="17"/>
  <c r="Q48" i="17"/>
  <c r="P48" i="17"/>
  <c r="E48" i="17"/>
  <c r="T48" i="17" s="1"/>
  <c r="S47" i="17"/>
  <c r="R47" i="17"/>
  <c r="Q47" i="17"/>
  <c r="P47" i="17"/>
  <c r="E47" i="17"/>
  <c r="U46" i="17"/>
  <c r="S46" i="17"/>
  <c r="R46" i="17"/>
  <c r="Q46" i="17"/>
  <c r="P46" i="17"/>
  <c r="E46" i="17"/>
  <c r="T46" i="17" s="1"/>
  <c r="S45" i="17"/>
  <c r="R45" i="17"/>
  <c r="Q45" i="17"/>
  <c r="P45" i="17"/>
  <c r="E45" i="17"/>
  <c r="S44" i="17"/>
  <c r="R44" i="17"/>
  <c r="S42" i="17"/>
  <c r="R42" i="17"/>
  <c r="Q42" i="17"/>
  <c r="P42" i="17"/>
  <c r="E42" i="17"/>
  <c r="U41" i="17"/>
  <c r="S41" i="17"/>
  <c r="R41" i="17"/>
  <c r="Q41" i="17"/>
  <c r="P41" i="17"/>
  <c r="E41" i="17"/>
  <c r="T41" i="17" s="1"/>
  <c r="U40" i="17"/>
  <c r="S40" i="17"/>
  <c r="R40" i="17"/>
  <c r="Q40" i="17"/>
  <c r="P40" i="17"/>
  <c r="E40" i="17"/>
  <c r="T40" i="17" s="1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U35" i="17" s="1"/>
  <c r="S34" i="17"/>
  <c r="R34" i="17"/>
  <c r="Q34" i="17"/>
  <c r="P34" i="17"/>
  <c r="E34" i="17"/>
  <c r="S33" i="17"/>
  <c r="R33" i="17"/>
  <c r="Q33" i="17"/>
  <c r="P33" i="17"/>
  <c r="E33" i="17"/>
  <c r="U33" i="17" s="1"/>
  <c r="S32" i="17"/>
  <c r="R32" i="17"/>
  <c r="Q32" i="17"/>
  <c r="P32" i="17"/>
  <c r="E32" i="17"/>
  <c r="U32" i="17" s="1"/>
  <c r="S31" i="17"/>
  <c r="R31" i="17"/>
  <c r="Q31" i="17"/>
  <c r="P31" i="17"/>
  <c r="E31" i="17"/>
  <c r="U30" i="17"/>
  <c r="S30" i="17"/>
  <c r="R30" i="17"/>
  <c r="Q30" i="17"/>
  <c r="P30" i="17"/>
  <c r="E30" i="17"/>
  <c r="T30" i="17" s="1"/>
  <c r="S29" i="17"/>
  <c r="R29" i="17"/>
  <c r="Q29" i="17"/>
  <c r="P29" i="17"/>
  <c r="E29" i="17"/>
  <c r="S28" i="17"/>
  <c r="U27" i="17"/>
  <c r="S27" i="17"/>
  <c r="R27" i="17"/>
  <c r="Q27" i="17"/>
  <c r="P27" i="17"/>
  <c r="E27" i="17"/>
  <c r="T27" i="17" s="1"/>
  <c r="S26" i="17"/>
  <c r="R26" i="17"/>
  <c r="Q26" i="17"/>
  <c r="P26" i="17"/>
  <c r="E26" i="17"/>
  <c r="S25" i="17"/>
  <c r="R25" i="17"/>
  <c r="Q25" i="17"/>
  <c r="P25" i="17"/>
  <c r="E25" i="17"/>
  <c r="U25" i="17" s="1"/>
  <c r="T24" i="17"/>
  <c r="S24" i="17"/>
  <c r="R24" i="17"/>
  <c r="Q24" i="17"/>
  <c r="P24" i="17"/>
  <c r="E24" i="17"/>
  <c r="U24" i="17" s="1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T21" i="17" s="1"/>
  <c r="U20" i="17"/>
  <c r="T20" i="17"/>
  <c r="S20" i="17"/>
  <c r="R20" i="17"/>
  <c r="Q20" i="17"/>
  <c r="P20" i="17"/>
  <c r="E20" i="17"/>
  <c r="S19" i="17"/>
  <c r="R19" i="17"/>
  <c r="Q19" i="17"/>
  <c r="P19" i="17"/>
  <c r="E19" i="17"/>
  <c r="U19" i="17" s="1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T17" i="17" s="1"/>
  <c r="U16" i="17"/>
  <c r="S16" i="17"/>
  <c r="R16" i="17"/>
  <c r="Q16" i="17"/>
  <c r="P16" i="17"/>
  <c r="E16" i="17"/>
  <c r="T16" i="17" s="1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T13" i="17" s="1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U10" i="17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P63" i="16"/>
  <c r="P62" i="16" s="1"/>
  <c r="E63" i="16"/>
  <c r="S60" i="16"/>
  <c r="R60" i="16"/>
  <c r="Q60" i="16"/>
  <c r="P60" i="16"/>
  <c r="E60" i="16"/>
  <c r="S59" i="16"/>
  <c r="R59" i="16"/>
  <c r="Q59" i="16"/>
  <c r="P59" i="16"/>
  <c r="E59" i="16"/>
  <c r="T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S55" i="16"/>
  <c r="R55" i="16"/>
  <c r="Q55" i="16"/>
  <c r="P55" i="16"/>
  <c r="E55" i="16"/>
  <c r="S54" i="16"/>
  <c r="R54" i="16"/>
  <c r="Q54" i="16"/>
  <c r="P54" i="16"/>
  <c r="E54" i="16"/>
  <c r="T54" i="16" s="1"/>
  <c r="U53" i="16"/>
  <c r="S53" i="16"/>
  <c r="R53" i="16"/>
  <c r="Q53" i="16"/>
  <c r="P53" i="16"/>
  <c r="E53" i="16"/>
  <c r="T53" i="16" s="1"/>
  <c r="U52" i="16"/>
  <c r="T52" i="16"/>
  <c r="S52" i="16"/>
  <c r="R52" i="16"/>
  <c r="Q52" i="16"/>
  <c r="P52" i="16"/>
  <c r="E52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S48" i="16"/>
  <c r="R48" i="16"/>
  <c r="Q48" i="16"/>
  <c r="P48" i="16"/>
  <c r="E48" i="16"/>
  <c r="U48" i="16" s="1"/>
  <c r="S47" i="16"/>
  <c r="R47" i="16"/>
  <c r="Q47" i="16"/>
  <c r="P47" i="16"/>
  <c r="E47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U42" i="16"/>
  <c r="S42" i="16"/>
  <c r="R42" i="16"/>
  <c r="Q42" i="16"/>
  <c r="P42" i="16"/>
  <c r="E42" i="16"/>
  <c r="T42" i="16" s="1"/>
  <c r="S41" i="16"/>
  <c r="R41" i="16"/>
  <c r="Q41" i="16"/>
  <c r="P41" i="16"/>
  <c r="E41" i="16"/>
  <c r="U41" i="16" s="1"/>
  <c r="U40" i="16"/>
  <c r="S40" i="16"/>
  <c r="R40" i="16"/>
  <c r="Q40" i="16"/>
  <c r="P40" i="16"/>
  <c r="E40" i="16"/>
  <c r="T40" i="16" s="1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T37" i="16" s="1"/>
  <c r="T36" i="16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S34" i="16"/>
  <c r="R34" i="16"/>
  <c r="Q34" i="16"/>
  <c r="P34" i="16"/>
  <c r="E34" i="16"/>
  <c r="U34" i="16" s="1"/>
  <c r="S33" i="16"/>
  <c r="R33" i="16"/>
  <c r="Q33" i="16"/>
  <c r="U33" i="16" s="1"/>
  <c r="P33" i="16"/>
  <c r="E33" i="16"/>
  <c r="T33" i="16" s="1"/>
  <c r="U32" i="16"/>
  <c r="T32" i="16"/>
  <c r="S32" i="16"/>
  <c r="R32" i="16"/>
  <c r="Q32" i="16"/>
  <c r="P32" i="16"/>
  <c r="E32" i="16"/>
  <c r="S31" i="16"/>
  <c r="R31" i="16"/>
  <c r="Q31" i="16"/>
  <c r="P31" i="16"/>
  <c r="E31" i="16"/>
  <c r="U31" i="16" s="1"/>
  <c r="S30" i="16"/>
  <c r="R30" i="16"/>
  <c r="Q30" i="16"/>
  <c r="P30" i="16"/>
  <c r="E30" i="16"/>
  <c r="S29" i="16"/>
  <c r="R29" i="16"/>
  <c r="Q29" i="16"/>
  <c r="P29" i="16"/>
  <c r="E29" i="16"/>
  <c r="U29" i="16" s="1"/>
  <c r="S27" i="16"/>
  <c r="R27" i="16"/>
  <c r="Q27" i="16"/>
  <c r="P27" i="16"/>
  <c r="E27" i="16"/>
  <c r="U27" i="16" s="1"/>
  <c r="S26" i="16"/>
  <c r="R26" i="16"/>
  <c r="Q26" i="16"/>
  <c r="P26" i="16"/>
  <c r="E26" i="16"/>
  <c r="U25" i="16"/>
  <c r="S25" i="16"/>
  <c r="R25" i="16"/>
  <c r="Q25" i="16"/>
  <c r="P25" i="16"/>
  <c r="E25" i="16"/>
  <c r="T25" i="16" s="1"/>
  <c r="S24" i="16"/>
  <c r="R24" i="16"/>
  <c r="Q24" i="16"/>
  <c r="P24" i="16"/>
  <c r="E24" i="16"/>
  <c r="T23" i="16"/>
  <c r="S23" i="16"/>
  <c r="R23" i="16"/>
  <c r="Q23" i="16"/>
  <c r="P23" i="16"/>
  <c r="E23" i="16"/>
  <c r="U23" i="16" s="1"/>
  <c r="S22" i="16"/>
  <c r="R22" i="16"/>
  <c r="Q22" i="16"/>
  <c r="P22" i="16"/>
  <c r="E22" i="16"/>
  <c r="U22" i="16" s="1"/>
  <c r="U21" i="16"/>
  <c r="T21" i="16"/>
  <c r="S21" i="16"/>
  <c r="R21" i="16"/>
  <c r="Q21" i="16"/>
  <c r="P21" i="16"/>
  <c r="E21" i="16"/>
  <c r="S20" i="16"/>
  <c r="R20" i="16"/>
  <c r="Q20" i="16"/>
  <c r="P20" i="16"/>
  <c r="E20" i="16"/>
  <c r="T20" i="16" s="1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T17" i="16" s="1"/>
  <c r="S16" i="16"/>
  <c r="R16" i="16"/>
  <c r="Q16" i="16"/>
  <c r="P16" i="16"/>
  <c r="E16" i="16"/>
  <c r="U16" i="16" s="1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U13" i="16"/>
  <c r="T13" i="16"/>
  <c r="S13" i="16"/>
  <c r="R13" i="16"/>
  <c r="Q13" i="16"/>
  <c r="P13" i="16"/>
  <c r="E13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S10" i="16"/>
  <c r="R10" i="16"/>
  <c r="Q10" i="16"/>
  <c r="P10" i="16"/>
  <c r="E10" i="16"/>
  <c r="S64" i="15"/>
  <c r="R64" i="15"/>
  <c r="Q64" i="15"/>
  <c r="P64" i="15"/>
  <c r="E64" i="15"/>
  <c r="S63" i="15"/>
  <c r="R63" i="15"/>
  <c r="Q63" i="15"/>
  <c r="P63" i="15"/>
  <c r="P62" i="15" s="1"/>
  <c r="E63" i="15"/>
  <c r="U63" i="15" s="1"/>
  <c r="S62" i="15"/>
  <c r="R62" i="15"/>
  <c r="S60" i="15"/>
  <c r="R60" i="15"/>
  <c r="Q60" i="15"/>
  <c r="P60" i="15"/>
  <c r="E60" i="15"/>
  <c r="U60" i="15" s="1"/>
  <c r="U59" i="15"/>
  <c r="T59" i="15"/>
  <c r="S59" i="15"/>
  <c r="R59" i="15"/>
  <c r="Q59" i="15"/>
  <c r="P59" i="15"/>
  <c r="E59" i="15"/>
  <c r="S58" i="15"/>
  <c r="R58" i="15"/>
  <c r="Q58" i="15"/>
  <c r="P58" i="15"/>
  <c r="E58" i="15"/>
  <c r="T57" i="15"/>
  <c r="S57" i="15"/>
  <c r="R57" i="15"/>
  <c r="Q57" i="15"/>
  <c r="Q56" i="15" s="1"/>
  <c r="P57" i="15"/>
  <c r="E57" i="15"/>
  <c r="S56" i="15"/>
  <c r="U55" i="15"/>
  <c r="T55" i="15"/>
  <c r="S55" i="15"/>
  <c r="R55" i="15"/>
  <c r="Q55" i="15"/>
  <c r="P55" i="15"/>
  <c r="E55" i="15"/>
  <c r="S54" i="15"/>
  <c r="R54" i="15"/>
  <c r="Q54" i="15"/>
  <c r="U54" i="15" s="1"/>
  <c r="P54" i="15"/>
  <c r="E54" i="15"/>
  <c r="T54" i="15" s="1"/>
  <c r="S53" i="15"/>
  <c r="R53" i="15"/>
  <c r="Q53" i="15"/>
  <c r="P53" i="15"/>
  <c r="E53" i="15"/>
  <c r="U53" i="15" s="1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T45" i="15" s="1"/>
  <c r="E45" i="15"/>
  <c r="S44" i="15"/>
  <c r="S42" i="15"/>
  <c r="R42" i="15"/>
  <c r="Q42" i="15"/>
  <c r="P42" i="15"/>
  <c r="E42" i="15"/>
  <c r="S41" i="15"/>
  <c r="R41" i="15"/>
  <c r="Q41" i="15"/>
  <c r="P41" i="15"/>
  <c r="E41" i="15"/>
  <c r="T41" i="15" s="1"/>
  <c r="S40" i="15"/>
  <c r="R40" i="15"/>
  <c r="Q40" i="15"/>
  <c r="P40" i="15"/>
  <c r="E40" i="15"/>
  <c r="T39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U37" i="15"/>
  <c r="T37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S34" i="15"/>
  <c r="R34" i="15"/>
  <c r="Q34" i="15"/>
  <c r="P34" i="15"/>
  <c r="E34" i="15"/>
  <c r="S33" i="15"/>
  <c r="R33" i="15"/>
  <c r="Q33" i="15"/>
  <c r="P33" i="15"/>
  <c r="E33" i="15"/>
  <c r="S32" i="15"/>
  <c r="R32" i="15"/>
  <c r="Q32" i="15"/>
  <c r="P32" i="15"/>
  <c r="E32" i="15"/>
  <c r="U32" i="15" s="1"/>
  <c r="S31" i="15"/>
  <c r="R31" i="15"/>
  <c r="Q31" i="15"/>
  <c r="P31" i="15"/>
  <c r="E31" i="15"/>
  <c r="U31" i="15" s="1"/>
  <c r="S30" i="15"/>
  <c r="R30" i="15"/>
  <c r="Q30" i="15"/>
  <c r="P30" i="15"/>
  <c r="E30" i="15"/>
  <c r="S29" i="15"/>
  <c r="R29" i="15"/>
  <c r="Q29" i="15"/>
  <c r="P29" i="15"/>
  <c r="E29" i="15"/>
  <c r="U29" i="15" s="1"/>
  <c r="S27" i="15"/>
  <c r="R27" i="15"/>
  <c r="Q27" i="15"/>
  <c r="P27" i="15"/>
  <c r="E27" i="15"/>
  <c r="U27" i="15" s="1"/>
  <c r="S26" i="15"/>
  <c r="R26" i="15"/>
  <c r="Q26" i="15"/>
  <c r="P26" i="15"/>
  <c r="E26" i="15"/>
  <c r="U25" i="15"/>
  <c r="T25" i="15"/>
  <c r="S25" i="15"/>
  <c r="R25" i="15"/>
  <c r="Q25" i="15"/>
  <c r="P25" i="15"/>
  <c r="E25" i="15"/>
  <c r="U24" i="15"/>
  <c r="S24" i="15"/>
  <c r="R24" i="15"/>
  <c r="Q24" i="15"/>
  <c r="P24" i="15"/>
  <c r="E24" i="15"/>
  <c r="T24" i="15" s="1"/>
  <c r="S23" i="15"/>
  <c r="R23" i="15"/>
  <c r="Q23" i="15"/>
  <c r="P23" i="15"/>
  <c r="E23" i="15"/>
  <c r="T23" i="15" s="1"/>
  <c r="S22" i="15"/>
  <c r="R22" i="15"/>
  <c r="Q22" i="15"/>
  <c r="P22" i="15"/>
  <c r="E22" i="15"/>
  <c r="S21" i="15"/>
  <c r="R21" i="15"/>
  <c r="Q21" i="15"/>
  <c r="P21" i="15"/>
  <c r="E21" i="15"/>
  <c r="T21" i="15" s="1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S18" i="15"/>
  <c r="R18" i="15"/>
  <c r="Q18" i="15"/>
  <c r="P18" i="15"/>
  <c r="E18" i="15"/>
  <c r="U18" i="15" s="1"/>
  <c r="S17" i="15"/>
  <c r="R17" i="15"/>
  <c r="Q17" i="15"/>
  <c r="P17" i="15"/>
  <c r="E17" i="15"/>
  <c r="U17" i="15" s="1"/>
  <c r="U16" i="15"/>
  <c r="T16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S10" i="15"/>
  <c r="R10" i="15"/>
  <c r="Q10" i="15"/>
  <c r="P10" i="15"/>
  <c r="E10" i="15"/>
  <c r="S9" i="15"/>
  <c r="S64" i="14"/>
  <c r="R64" i="14"/>
  <c r="Q64" i="14"/>
  <c r="P64" i="14"/>
  <c r="E64" i="14"/>
  <c r="U64" i="14" s="1"/>
  <c r="U63" i="14"/>
  <c r="T63" i="14"/>
  <c r="S63" i="14"/>
  <c r="R63" i="14"/>
  <c r="Q63" i="14"/>
  <c r="P63" i="14"/>
  <c r="E63" i="14"/>
  <c r="S60" i="14"/>
  <c r="R60" i="14"/>
  <c r="Q60" i="14"/>
  <c r="P60" i="14"/>
  <c r="E60" i="14"/>
  <c r="U60" i="14" s="1"/>
  <c r="S59" i="14"/>
  <c r="R59" i="14"/>
  <c r="Q59" i="14"/>
  <c r="P59" i="14"/>
  <c r="E59" i="14"/>
  <c r="S58" i="14"/>
  <c r="R58" i="14"/>
  <c r="Q58" i="14"/>
  <c r="P58" i="14"/>
  <c r="E58" i="14"/>
  <c r="U57" i="14"/>
  <c r="S57" i="14"/>
  <c r="R57" i="14"/>
  <c r="Q57" i="14"/>
  <c r="P57" i="14"/>
  <c r="E57" i="14"/>
  <c r="S55" i="14"/>
  <c r="R55" i="14"/>
  <c r="Q55" i="14"/>
  <c r="P55" i="14"/>
  <c r="E55" i="14"/>
  <c r="T54" i="14"/>
  <c r="S54" i="14"/>
  <c r="R54" i="14"/>
  <c r="Q54" i="14"/>
  <c r="P54" i="14"/>
  <c r="E54" i="14"/>
  <c r="S53" i="14"/>
  <c r="R53" i="14"/>
  <c r="Q53" i="14"/>
  <c r="P53" i="14"/>
  <c r="E53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U50" i="14"/>
  <c r="T50" i="14"/>
  <c r="S50" i="14"/>
  <c r="R50" i="14"/>
  <c r="Q50" i="14"/>
  <c r="P50" i="14"/>
  <c r="E50" i="14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S44" i="14"/>
  <c r="R44" i="14"/>
  <c r="S42" i="14"/>
  <c r="R42" i="14"/>
  <c r="Q42" i="14"/>
  <c r="P42" i="14"/>
  <c r="E42" i="14"/>
  <c r="U42" i="14" s="1"/>
  <c r="S41" i="14"/>
  <c r="R41" i="14"/>
  <c r="Q41" i="14"/>
  <c r="P41" i="14"/>
  <c r="E41" i="14"/>
  <c r="S40" i="14"/>
  <c r="R40" i="14"/>
  <c r="Q40" i="14"/>
  <c r="P40" i="14"/>
  <c r="E40" i="14"/>
  <c r="U39" i="14"/>
  <c r="T39" i="14"/>
  <c r="S39" i="14"/>
  <c r="R39" i="14"/>
  <c r="Q39" i="14"/>
  <c r="P39" i="14"/>
  <c r="E39" i="14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T35" i="14" s="1"/>
  <c r="S34" i="14"/>
  <c r="R34" i="14"/>
  <c r="Q34" i="14"/>
  <c r="P34" i="14"/>
  <c r="E34" i="14"/>
  <c r="U34" i="14" s="1"/>
  <c r="S33" i="14"/>
  <c r="R33" i="14"/>
  <c r="Q33" i="14"/>
  <c r="P33" i="14"/>
  <c r="E33" i="14"/>
  <c r="U33" i="14" s="1"/>
  <c r="S32" i="14"/>
  <c r="R32" i="14"/>
  <c r="Q32" i="14"/>
  <c r="P32" i="14"/>
  <c r="E32" i="14"/>
  <c r="S31" i="14"/>
  <c r="R31" i="14"/>
  <c r="Q31" i="14"/>
  <c r="P31" i="14"/>
  <c r="T31" i="14" s="1"/>
  <c r="E31" i="14"/>
  <c r="S30" i="14"/>
  <c r="R30" i="14"/>
  <c r="Q30" i="14"/>
  <c r="P30" i="14"/>
  <c r="E30" i="14"/>
  <c r="S29" i="14"/>
  <c r="R29" i="14"/>
  <c r="Q29" i="14"/>
  <c r="P29" i="14"/>
  <c r="E29" i="14"/>
  <c r="S27" i="14"/>
  <c r="R27" i="14"/>
  <c r="Q27" i="14"/>
  <c r="P27" i="14"/>
  <c r="E27" i="14"/>
  <c r="T26" i="14"/>
  <c r="S26" i="14"/>
  <c r="R26" i="14"/>
  <c r="Q26" i="14"/>
  <c r="P26" i="14"/>
  <c r="E26" i="14"/>
  <c r="U26" i="14" s="1"/>
  <c r="T25" i="14"/>
  <c r="S25" i="14"/>
  <c r="R25" i="14"/>
  <c r="Q25" i="14"/>
  <c r="P25" i="14"/>
  <c r="E25" i="14"/>
  <c r="U25" i="14" s="1"/>
  <c r="S24" i="14"/>
  <c r="R24" i="14"/>
  <c r="Q24" i="14"/>
  <c r="P24" i="14"/>
  <c r="E24" i="14"/>
  <c r="S23" i="14"/>
  <c r="R23" i="14"/>
  <c r="Q23" i="14"/>
  <c r="P23" i="14"/>
  <c r="E23" i="14"/>
  <c r="S22" i="14"/>
  <c r="R22" i="14"/>
  <c r="Q22" i="14"/>
  <c r="P22" i="14"/>
  <c r="E22" i="14"/>
  <c r="T22" i="14" s="1"/>
  <c r="S21" i="14"/>
  <c r="R21" i="14"/>
  <c r="Q21" i="14"/>
  <c r="P21" i="14"/>
  <c r="E21" i="14"/>
  <c r="T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U18" i="14"/>
  <c r="T18" i="14"/>
  <c r="S18" i="14"/>
  <c r="R18" i="14"/>
  <c r="Q18" i="14"/>
  <c r="P18" i="14"/>
  <c r="E18" i="14"/>
  <c r="S17" i="14"/>
  <c r="R17" i="14"/>
  <c r="Q17" i="14"/>
  <c r="P17" i="14"/>
  <c r="E17" i="14"/>
  <c r="S16" i="14"/>
  <c r="R16" i="14"/>
  <c r="Q16" i="14"/>
  <c r="P16" i="14"/>
  <c r="E16" i="14"/>
  <c r="S15" i="14"/>
  <c r="R15" i="14"/>
  <c r="Q15" i="14"/>
  <c r="P15" i="14"/>
  <c r="E15" i="14"/>
  <c r="T15" i="14" s="1"/>
  <c r="U14" i="14"/>
  <c r="T14" i="14"/>
  <c r="S14" i="14"/>
  <c r="R14" i="14"/>
  <c r="Q14" i="14"/>
  <c r="P14" i="14"/>
  <c r="E14" i="14"/>
  <c r="T13" i="14"/>
  <c r="S13" i="14"/>
  <c r="R13" i="14"/>
  <c r="Q13" i="14"/>
  <c r="P13" i="14"/>
  <c r="E13" i="14"/>
  <c r="U13" i="14" s="1"/>
  <c r="S12" i="14"/>
  <c r="R12" i="14"/>
  <c r="Q12" i="14"/>
  <c r="P12" i="14"/>
  <c r="E12" i="14"/>
  <c r="S11" i="14"/>
  <c r="R11" i="14"/>
  <c r="Q11" i="14"/>
  <c r="P11" i="14"/>
  <c r="E11" i="14"/>
  <c r="U11" i="14" s="1"/>
  <c r="U10" i="14"/>
  <c r="S10" i="14"/>
  <c r="R10" i="14"/>
  <c r="Q10" i="14"/>
  <c r="P10" i="14"/>
  <c r="E10" i="14"/>
  <c r="S9" i="14"/>
  <c r="S64" i="13"/>
  <c r="R64" i="13"/>
  <c r="Q64" i="13"/>
  <c r="P64" i="13"/>
  <c r="E64" i="13"/>
  <c r="U64" i="13" s="1"/>
  <c r="S63" i="13"/>
  <c r="R63" i="13"/>
  <c r="Q63" i="13"/>
  <c r="P63" i="13"/>
  <c r="P62" i="13" s="1"/>
  <c r="E63" i="13"/>
  <c r="T63" i="13" s="1"/>
  <c r="S60" i="13"/>
  <c r="R60" i="13"/>
  <c r="Q60" i="13"/>
  <c r="P60" i="13"/>
  <c r="E60" i="13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S56" i="13"/>
  <c r="R56" i="13"/>
  <c r="S55" i="13"/>
  <c r="R55" i="13"/>
  <c r="Q55" i="13"/>
  <c r="P55" i="13"/>
  <c r="E55" i="13"/>
  <c r="S54" i="13"/>
  <c r="R54" i="13"/>
  <c r="Q54" i="13"/>
  <c r="P54" i="13"/>
  <c r="E54" i="13"/>
  <c r="S53" i="13"/>
  <c r="R53" i="13"/>
  <c r="Q53" i="13"/>
  <c r="P53" i="13"/>
  <c r="E53" i="13"/>
  <c r="S52" i="13"/>
  <c r="R52" i="13"/>
  <c r="Q52" i="13"/>
  <c r="P52" i="13"/>
  <c r="E52" i="13"/>
  <c r="T52" i="13" s="1"/>
  <c r="U51" i="13"/>
  <c r="T51" i="13"/>
  <c r="S51" i="13"/>
  <c r="R51" i="13"/>
  <c r="Q51" i="13"/>
  <c r="P51" i="13"/>
  <c r="E51" i="13"/>
  <c r="S50" i="13"/>
  <c r="R50" i="13"/>
  <c r="Q50" i="13"/>
  <c r="P50" i="13"/>
  <c r="E50" i="13"/>
  <c r="U49" i="13"/>
  <c r="T49" i="13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S46" i="13"/>
  <c r="R46" i="13"/>
  <c r="Q46" i="13"/>
  <c r="P46" i="13"/>
  <c r="E46" i="13"/>
  <c r="U46" i="13" s="1"/>
  <c r="T45" i="13"/>
  <c r="S45" i="13"/>
  <c r="R45" i="13"/>
  <c r="Q45" i="13"/>
  <c r="P45" i="13"/>
  <c r="E45" i="13"/>
  <c r="R44" i="13"/>
  <c r="S42" i="13"/>
  <c r="R42" i="13"/>
  <c r="Q42" i="13"/>
  <c r="P42" i="13"/>
  <c r="E42" i="13"/>
  <c r="U41" i="13"/>
  <c r="S41" i="13"/>
  <c r="R41" i="13"/>
  <c r="Q41" i="13"/>
  <c r="P41" i="13"/>
  <c r="E41" i="13"/>
  <c r="T41" i="13" s="1"/>
  <c r="S40" i="13"/>
  <c r="R40" i="13"/>
  <c r="Q40" i="13"/>
  <c r="P40" i="13"/>
  <c r="E40" i="13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P36" i="13"/>
  <c r="E36" i="13"/>
  <c r="U36" i="13" s="1"/>
  <c r="S35" i="13"/>
  <c r="R35" i="13"/>
  <c r="Q35" i="13"/>
  <c r="P35" i="13"/>
  <c r="E35" i="13"/>
  <c r="T35" i="13" s="1"/>
  <c r="S34" i="13"/>
  <c r="R34" i="13"/>
  <c r="Q34" i="13"/>
  <c r="P34" i="13"/>
  <c r="E34" i="13"/>
  <c r="U34" i="13" s="1"/>
  <c r="T33" i="13"/>
  <c r="S33" i="13"/>
  <c r="R33" i="13"/>
  <c r="Q33" i="13"/>
  <c r="U33" i="13" s="1"/>
  <c r="P33" i="13"/>
  <c r="E33" i="13"/>
  <c r="S32" i="13"/>
  <c r="R32" i="13"/>
  <c r="Q32" i="13"/>
  <c r="P32" i="13"/>
  <c r="E32" i="13"/>
  <c r="U32" i="13" s="1"/>
  <c r="S31" i="13"/>
  <c r="R31" i="13"/>
  <c r="Q31" i="13"/>
  <c r="P31" i="13"/>
  <c r="E31" i="13"/>
  <c r="S30" i="13"/>
  <c r="R30" i="13"/>
  <c r="Q30" i="13"/>
  <c r="P30" i="13"/>
  <c r="E30" i="13"/>
  <c r="S29" i="13"/>
  <c r="R29" i="13"/>
  <c r="Q29" i="13"/>
  <c r="P29" i="13"/>
  <c r="E29" i="13"/>
  <c r="U29" i="13" s="1"/>
  <c r="S27" i="13"/>
  <c r="R27" i="13"/>
  <c r="Q27" i="13"/>
  <c r="P27" i="13"/>
  <c r="E27" i="13"/>
  <c r="U27" i="13" s="1"/>
  <c r="S26" i="13"/>
  <c r="R26" i="13"/>
  <c r="Q26" i="13"/>
  <c r="P26" i="13"/>
  <c r="E26" i="13"/>
  <c r="S25" i="13"/>
  <c r="R25" i="13"/>
  <c r="Q25" i="13"/>
  <c r="P25" i="13"/>
  <c r="E25" i="13"/>
  <c r="T25" i="13" s="1"/>
  <c r="S24" i="13"/>
  <c r="R24" i="13"/>
  <c r="Q24" i="13"/>
  <c r="P24" i="13"/>
  <c r="E24" i="13"/>
  <c r="U23" i="13"/>
  <c r="S23" i="13"/>
  <c r="R23" i="13"/>
  <c r="Q23" i="13"/>
  <c r="P23" i="13"/>
  <c r="E23" i="13"/>
  <c r="S22" i="13"/>
  <c r="R22" i="13"/>
  <c r="Q22" i="13"/>
  <c r="P22" i="13"/>
  <c r="E22" i="13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S17" i="13"/>
  <c r="R17" i="13"/>
  <c r="Q17" i="13"/>
  <c r="P17" i="13"/>
  <c r="E17" i="13"/>
  <c r="T16" i="13"/>
  <c r="S16" i="13"/>
  <c r="R16" i="13"/>
  <c r="Q16" i="13"/>
  <c r="P16" i="13"/>
  <c r="E16" i="13"/>
  <c r="U16" i="13" s="1"/>
  <c r="S15" i="13"/>
  <c r="R15" i="13"/>
  <c r="Q15" i="13"/>
  <c r="P15" i="13"/>
  <c r="E15" i="13"/>
  <c r="S14" i="13"/>
  <c r="R14" i="13"/>
  <c r="Q14" i="13"/>
  <c r="P14" i="13"/>
  <c r="E14" i="13"/>
  <c r="U14" i="13" s="1"/>
  <c r="S13" i="13"/>
  <c r="R13" i="13"/>
  <c r="Q13" i="13"/>
  <c r="P13" i="13"/>
  <c r="E13" i="13"/>
  <c r="S12" i="13"/>
  <c r="R12" i="13"/>
  <c r="Q12" i="13"/>
  <c r="P12" i="13"/>
  <c r="E12" i="13"/>
  <c r="T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T10" i="13" s="1"/>
  <c r="S64" i="12"/>
  <c r="R64" i="12"/>
  <c r="Q64" i="12"/>
  <c r="P64" i="12"/>
  <c r="E64" i="12"/>
  <c r="U64" i="12" s="1"/>
  <c r="S63" i="12"/>
  <c r="R63" i="12"/>
  <c r="Q63" i="12"/>
  <c r="P63" i="12"/>
  <c r="E63" i="12"/>
  <c r="S62" i="12"/>
  <c r="R62" i="12"/>
  <c r="S60" i="12"/>
  <c r="R60" i="12"/>
  <c r="Q60" i="12"/>
  <c r="P60" i="12"/>
  <c r="E60" i="12"/>
  <c r="U60" i="12" s="1"/>
  <c r="S59" i="12"/>
  <c r="R59" i="12"/>
  <c r="Q59" i="12"/>
  <c r="P59" i="12"/>
  <c r="E59" i="12"/>
  <c r="S58" i="12"/>
  <c r="R58" i="12"/>
  <c r="Q58" i="12"/>
  <c r="P58" i="12"/>
  <c r="E58" i="12"/>
  <c r="T58" i="12" s="1"/>
  <c r="S57" i="12"/>
  <c r="R57" i="12"/>
  <c r="Q57" i="12"/>
  <c r="P57" i="12"/>
  <c r="E57" i="12"/>
  <c r="R56" i="12"/>
  <c r="S55" i="12"/>
  <c r="R55" i="12"/>
  <c r="Q55" i="12"/>
  <c r="P55" i="12"/>
  <c r="E55" i="12"/>
  <c r="U55" i="12" s="1"/>
  <c r="S54" i="12"/>
  <c r="R54" i="12"/>
  <c r="Q54" i="12"/>
  <c r="P54" i="12"/>
  <c r="E54" i="12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S49" i="12"/>
  <c r="R49" i="12"/>
  <c r="Q49" i="12"/>
  <c r="P49" i="12"/>
  <c r="E49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U45" i="12"/>
  <c r="S45" i="12"/>
  <c r="R45" i="12"/>
  <c r="Q45" i="12"/>
  <c r="P45" i="12"/>
  <c r="E45" i="12"/>
  <c r="T45" i="12" s="1"/>
  <c r="S42" i="12"/>
  <c r="R42" i="12"/>
  <c r="Q42" i="12"/>
  <c r="P42" i="12"/>
  <c r="E42" i="12"/>
  <c r="U41" i="12"/>
  <c r="S41" i="12"/>
  <c r="R41" i="12"/>
  <c r="Q41" i="12"/>
  <c r="P41" i="12"/>
  <c r="E41" i="12"/>
  <c r="T41" i="12" s="1"/>
  <c r="S40" i="12"/>
  <c r="R40" i="12"/>
  <c r="Q40" i="12"/>
  <c r="P40" i="12"/>
  <c r="E40" i="12"/>
  <c r="U40" i="12" s="1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S37" i="12"/>
  <c r="R37" i="12"/>
  <c r="Q37" i="12"/>
  <c r="P37" i="12"/>
  <c r="E37" i="12"/>
  <c r="U37" i="12" s="1"/>
  <c r="S36" i="12"/>
  <c r="R36" i="12"/>
  <c r="Q36" i="12"/>
  <c r="P36" i="12"/>
  <c r="E36" i="12"/>
  <c r="S35" i="12"/>
  <c r="R35" i="12"/>
  <c r="Q35" i="12"/>
  <c r="P35" i="12"/>
  <c r="E35" i="12"/>
  <c r="U35" i="12" s="1"/>
  <c r="S34" i="12"/>
  <c r="R34" i="12"/>
  <c r="Q34" i="12"/>
  <c r="P34" i="12"/>
  <c r="E34" i="12"/>
  <c r="T34" i="12" s="1"/>
  <c r="U33" i="12"/>
  <c r="S33" i="12"/>
  <c r="R33" i="12"/>
  <c r="Q33" i="12"/>
  <c r="P33" i="12"/>
  <c r="E33" i="12"/>
  <c r="T33" i="12" s="1"/>
  <c r="S32" i="12"/>
  <c r="R32" i="12"/>
  <c r="Q32" i="12"/>
  <c r="P32" i="12"/>
  <c r="E32" i="12"/>
  <c r="S31" i="12"/>
  <c r="R31" i="12"/>
  <c r="Q31" i="12"/>
  <c r="U31" i="12" s="1"/>
  <c r="P31" i="12"/>
  <c r="E31" i="12"/>
  <c r="S30" i="12"/>
  <c r="R30" i="12"/>
  <c r="Q30" i="12"/>
  <c r="P30" i="12"/>
  <c r="E30" i="12"/>
  <c r="T30" i="12" s="1"/>
  <c r="S29" i="12"/>
  <c r="R29" i="12"/>
  <c r="Q29" i="12"/>
  <c r="P29" i="12"/>
  <c r="E29" i="12"/>
  <c r="U29" i="12" s="1"/>
  <c r="S27" i="12"/>
  <c r="R27" i="12"/>
  <c r="Q27" i="12"/>
  <c r="P27" i="12"/>
  <c r="E27" i="12"/>
  <c r="U26" i="12"/>
  <c r="T26" i="12"/>
  <c r="S26" i="12"/>
  <c r="R26" i="12"/>
  <c r="Q26" i="12"/>
  <c r="P26" i="12"/>
  <c r="E26" i="12"/>
  <c r="S25" i="12"/>
  <c r="R25" i="12"/>
  <c r="Q25" i="12"/>
  <c r="P25" i="12"/>
  <c r="E25" i="12"/>
  <c r="U24" i="12"/>
  <c r="S24" i="12"/>
  <c r="R24" i="12"/>
  <c r="Q24" i="12"/>
  <c r="P24" i="12"/>
  <c r="E24" i="12"/>
  <c r="T24" i="12" s="1"/>
  <c r="S23" i="12"/>
  <c r="R23" i="12"/>
  <c r="Q23" i="12"/>
  <c r="P23" i="12"/>
  <c r="E23" i="12"/>
  <c r="U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T21" i="12" s="1"/>
  <c r="S20" i="12"/>
  <c r="R20" i="12"/>
  <c r="Q20" i="12"/>
  <c r="P20" i="12"/>
  <c r="E20" i="12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U17" i="12"/>
  <c r="S17" i="12"/>
  <c r="R17" i="12"/>
  <c r="Q17" i="12"/>
  <c r="P17" i="12"/>
  <c r="E17" i="12"/>
  <c r="T17" i="12" s="1"/>
  <c r="S16" i="12"/>
  <c r="R16" i="12"/>
  <c r="Q16" i="12"/>
  <c r="P16" i="12"/>
  <c r="E16" i="12"/>
  <c r="S15" i="12"/>
  <c r="R15" i="12"/>
  <c r="Q15" i="12"/>
  <c r="P15" i="12"/>
  <c r="E15" i="12"/>
  <c r="U15" i="12" s="1"/>
  <c r="T14" i="12"/>
  <c r="S14" i="12"/>
  <c r="R14" i="12"/>
  <c r="Q14" i="12"/>
  <c r="P14" i="12"/>
  <c r="E14" i="12"/>
  <c r="U14" i="12" s="1"/>
  <c r="U13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U10" i="12"/>
  <c r="S10" i="12"/>
  <c r="R10" i="12"/>
  <c r="Q10" i="12"/>
  <c r="P10" i="12"/>
  <c r="E10" i="12"/>
  <c r="S9" i="12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R62" i="11"/>
  <c r="T60" i="11"/>
  <c r="S60" i="11"/>
  <c r="R60" i="11"/>
  <c r="Q60" i="11"/>
  <c r="P60" i="11"/>
  <c r="E60" i="11"/>
  <c r="U60" i="11" s="1"/>
  <c r="S59" i="11"/>
  <c r="R59" i="11"/>
  <c r="Q59" i="11"/>
  <c r="P59" i="11"/>
  <c r="E59" i="1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U55" i="11"/>
  <c r="S55" i="11"/>
  <c r="R55" i="11"/>
  <c r="Q55" i="11"/>
  <c r="P55" i="11"/>
  <c r="E55" i="11"/>
  <c r="T55" i="11" s="1"/>
  <c r="S54" i="11"/>
  <c r="R54" i="11"/>
  <c r="Q54" i="11"/>
  <c r="P54" i="11"/>
  <c r="T54" i="11" s="1"/>
  <c r="E54" i="11"/>
  <c r="S53" i="11"/>
  <c r="R53" i="11"/>
  <c r="Q53" i="11"/>
  <c r="P53" i="11"/>
  <c r="E53" i="11"/>
  <c r="U53" i="11" s="1"/>
  <c r="S52" i="11"/>
  <c r="R52" i="11"/>
  <c r="Q52" i="11"/>
  <c r="P52" i="11"/>
  <c r="E52" i="11"/>
  <c r="T52" i="11" s="1"/>
  <c r="S51" i="11"/>
  <c r="R51" i="11"/>
  <c r="Q51" i="11"/>
  <c r="P51" i="11"/>
  <c r="E51" i="11"/>
  <c r="U50" i="11"/>
  <c r="T50" i="1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S44" i="11"/>
  <c r="R44" i="11"/>
  <c r="S42" i="11"/>
  <c r="R42" i="11"/>
  <c r="Q42" i="11"/>
  <c r="P42" i="11"/>
  <c r="E42" i="11"/>
  <c r="U42" i="11" s="1"/>
  <c r="S41" i="11"/>
  <c r="R41" i="11"/>
  <c r="Q41" i="11"/>
  <c r="P41" i="11"/>
  <c r="E41" i="11"/>
  <c r="U41" i="11" s="1"/>
  <c r="U40" i="11"/>
  <c r="S40" i="11"/>
  <c r="R40" i="11"/>
  <c r="Q40" i="11"/>
  <c r="P40" i="11"/>
  <c r="E40" i="11"/>
  <c r="T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T36" i="11"/>
  <c r="S36" i="11"/>
  <c r="R36" i="11"/>
  <c r="Q36" i="11"/>
  <c r="P36" i="11"/>
  <c r="E36" i="11"/>
  <c r="U36" i="11" s="1"/>
  <c r="S35" i="11"/>
  <c r="R35" i="11"/>
  <c r="Q35" i="11"/>
  <c r="P35" i="11"/>
  <c r="E35" i="11"/>
  <c r="U34" i="11"/>
  <c r="S34" i="11"/>
  <c r="R34" i="11"/>
  <c r="Q34" i="11"/>
  <c r="P34" i="11"/>
  <c r="E34" i="11"/>
  <c r="T34" i="11" s="1"/>
  <c r="S33" i="11"/>
  <c r="R33" i="11"/>
  <c r="Q33" i="11"/>
  <c r="P33" i="11"/>
  <c r="E33" i="11"/>
  <c r="U33" i="11" s="1"/>
  <c r="S32" i="11"/>
  <c r="R32" i="11"/>
  <c r="Q32" i="11"/>
  <c r="P32" i="11"/>
  <c r="E32" i="11"/>
  <c r="T32" i="11" s="1"/>
  <c r="S31" i="11"/>
  <c r="R31" i="11"/>
  <c r="Q31" i="11"/>
  <c r="P31" i="11"/>
  <c r="E31" i="11"/>
  <c r="U31" i="11" s="1"/>
  <c r="S30" i="11"/>
  <c r="R30" i="11"/>
  <c r="Q30" i="11"/>
  <c r="P30" i="11"/>
  <c r="E30" i="11"/>
  <c r="U30" i="11" s="1"/>
  <c r="T29" i="11"/>
  <c r="S29" i="11"/>
  <c r="R29" i="11"/>
  <c r="Q29" i="11"/>
  <c r="P29" i="11"/>
  <c r="E29" i="11"/>
  <c r="U29" i="11" s="1"/>
  <c r="S27" i="11"/>
  <c r="R27" i="11"/>
  <c r="Q27" i="11"/>
  <c r="P27" i="11"/>
  <c r="E27" i="11"/>
  <c r="U26" i="11"/>
  <c r="T26" i="11"/>
  <c r="S26" i="11"/>
  <c r="R26" i="11"/>
  <c r="Q26" i="11"/>
  <c r="P26" i="11"/>
  <c r="E26" i="11"/>
  <c r="S25" i="11"/>
  <c r="R25" i="11"/>
  <c r="Q25" i="11"/>
  <c r="P25" i="11"/>
  <c r="E25" i="11"/>
  <c r="U25" i="11" s="1"/>
  <c r="S24" i="11"/>
  <c r="R24" i="11"/>
  <c r="Q24" i="11"/>
  <c r="P24" i="11"/>
  <c r="E24" i="11"/>
  <c r="U24" i="11" s="1"/>
  <c r="S23" i="11"/>
  <c r="R23" i="11"/>
  <c r="Q23" i="11"/>
  <c r="P23" i="11"/>
  <c r="E23" i="11"/>
  <c r="U22" i="11"/>
  <c r="T22" i="11"/>
  <c r="S22" i="11"/>
  <c r="R22" i="11"/>
  <c r="Q22" i="11"/>
  <c r="P22" i="11"/>
  <c r="E22" i="11"/>
  <c r="U21" i="11"/>
  <c r="T21" i="1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U19" i="11" s="1"/>
  <c r="S18" i="11"/>
  <c r="R18" i="11"/>
  <c r="Q18" i="11"/>
  <c r="P18" i="11"/>
  <c r="E18" i="11"/>
  <c r="U17" i="11"/>
  <c r="S17" i="11"/>
  <c r="R17" i="11"/>
  <c r="Q17" i="11"/>
  <c r="P17" i="11"/>
  <c r="E17" i="11"/>
  <c r="T17" i="11" s="1"/>
  <c r="S16" i="11"/>
  <c r="R16" i="11"/>
  <c r="Q16" i="11"/>
  <c r="P16" i="11"/>
  <c r="E16" i="11"/>
  <c r="U16" i="11" s="1"/>
  <c r="U15" i="11"/>
  <c r="S15" i="11"/>
  <c r="R15" i="11"/>
  <c r="Q15" i="11"/>
  <c r="P15" i="11"/>
  <c r="E15" i="11"/>
  <c r="T15" i="11" s="1"/>
  <c r="S14" i="11"/>
  <c r="R14" i="11"/>
  <c r="Q14" i="11"/>
  <c r="P14" i="11"/>
  <c r="E14" i="11"/>
  <c r="U14" i="11" s="1"/>
  <c r="S13" i="11"/>
  <c r="R13" i="11"/>
  <c r="Q13" i="11"/>
  <c r="P13" i="11"/>
  <c r="E13" i="11"/>
  <c r="S12" i="11"/>
  <c r="R12" i="11"/>
  <c r="Q12" i="11"/>
  <c r="P12" i="11"/>
  <c r="E12" i="11"/>
  <c r="U11" i="11"/>
  <c r="S11" i="11"/>
  <c r="R11" i="11"/>
  <c r="Q11" i="11"/>
  <c r="P11" i="11"/>
  <c r="E11" i="11"/>
  <c r="T11" i="11" s="1"/>
  <c r="S10" i="11"/>
  <c r="R10" i="11"/>
  <c r="Q10" i="11"/>
  <c r="P10" i="11"/>
  <c r="T10" i="11" s="1"/>
  <c r="E10" i="11"/>
  <c r="S64" i="10"/>
  <c r="R64" i="10"/>
  <c r="Q64" i="10"/>
  <c r="P64" i="10"/>
  <c r="E64" i="10"/>
  <c r="U64" i="10" s="1"/>
  <c r="U63" i="10"/>
  <c r="T63" i="10"/>
  <c r="S63" i="10"/>
  <c r="R63" i="10"/>
  <c r="Q63" i="10"/>
  <c r="P63" i="10"/>
  <c r="E63" i="10"/>
  <c r="S62" i="10"/>
  <c r="R62" i="10"/>
  <c r="S60" i="10"/>
  <c r="R60" i="10"/>
  <c r="Q60" i="10"/>
  <c r="P60" i="10"/>
  <c r="E60" i="10"/>
  <c r="U60" i="10" s="1"/>
  <c r="U59" i="10"/>
  <c r="T59" i="10"/>
  <c r="S59" i="10"/>
  <c r="R59" i="10"/>
  <c r="Q59" i="10"/>
  <c r="P59" i="10"/>
  <c r="E59" i="10"/>
  <c r="S58" i="10"/>
  <c r="R58" i="10"/>
  <c r="Q58" i="10"/>
  <c r="P58" i="10"/>
  <c r="E58" i="10"/>
  <c r="U58" i="10" s="1"/>
  <c r="U57" i="10"/>
  <c r="T57" i="10"/>
  <c r="S57" i="10"/>
  <c r="R57" i="10"/>
  <c r="Q57" i="10"/>
  <c r="P57" i="10"/>
  <c r="E57" i="10"/>
  <c r="U55" i="10"/>
  <c r="T55" i="10"/>
  <c r="S55" i="10"/>
  <c r="R55" i="10"/>
  <c r="Q55" i="10"/>
  <c r="P55" i="10"/>
  <c r="E55" i="10"/>
  <c r="S54" i="10"/>
  <c r="R54" i="10"/>
  <c r="Q54" i="10"/>
  <c r="P54" i="10"/>
  <c r="E54" i="10"/>
  <c r="S53" i="10"/>
  <c r="R53" i="10"/>
  <c r="Q53" i="10"/>
  <c r="P53" i="10"/>
  <c r="E53" i="10"/>
  <c r="U53" i="10" s="1"/>
  <c r="U52" i="10"/>
  <c r="T52" i="10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U47" i="10"/>
  <c r="T47" i="10"/>
  <c r="S47" i="10"/>
  <c r="R47" i="10"/>
  <c r="Q47" i="10"/>
  <c r="P47" i="10"/>
  <c r="E47" i="10"/>
  <c r="S46" i="10"/>
  <c r="R46" i="10"/>
  <c r="Q46" i="10"/>
  <c r="U46" i="10" s="1"/>
  <c r="P46" i="10"/>
  <c r="E46" i="10"/>
  <c r="S45" i="10"/>
  <c r="R45" i="10"/>
  <c r="Q45" i="10"/>
  <c r="P45" i="10"/>
  <c r="E45" i="10"/>
  <c r="U45" i="10" s="1"/>
  <c r="R44" i="10"/>
  <c r="U42" i="10"/>
  <c r="S42" i="10"/>
  <c r="R42" i="10"/>
  <c r="Q42" i="10"/>
  <c r="P42" i="10"/>
  <c r="E42" i="10"/>
  <c r="T42" i="10" s="1"/>
  <c r="S41" i="10"/>
  <c r="R41" i="10"/>
  <c r="Q41" i="10"/>
  <c r="P41" i="10"/>
  <c r="E41" i="10"/>
  <c r="U41" i="10" s="1"/>
  <c r="S40" i="10"/>
  <c r="R40" i="10"/>
  <c r="Q40" i="10"/>
  <c r="P40" i="10"/>
  <c r="E40" i="10"/>
  <c r="T40" i="10" s="1"/>
  <c r="T39" i="10"/>
  <c r="S39" i="10"/>
  <c r="R39" i="10"/>
  <c r="Q39" i="10"/>
  <c r="P39" i="10"/>
  <c r="E39" i="10"/>
  <c r="U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U36" i="10" s="1"/>
  <c r="S35" i="10"/>
  <c r="R35" i="10"/>
  <c r="Q35" i="10"/>
  <c r="P35" i="10"/>
  <c r="E35" i="10"/>
  <c r="U35" i="10" s="1"/>
  <c r="S34" i="10"/>
  <c r="R34" i="10"/>
  <c r="Q34" i="10"/>
  <c r="P34" i="10"/>
  <c r="E34" i="10"/>
  <c r="S33" i="10"/>
  <c r="R33" i="10"/>
  <c r="Q33" i="10"/>
  <c r="P33" i="10"/>
  <c r="E33" i="10"/>
  <c r="U33" i="10" s="1"/>
  <c r="S32" i="10"/>
  <c r="R32" i="10"/>
  <c r="Q32" i="10"/>
  <c r="P32" i="10"/>
  <c r="E32" i="10"/>
  <c r="T32" i="10" s="1"/>
  <c r="U31" i="10"/>
  <c r="S31" i="10"/>
  <c r="R31" i="10"/>
  <c r="Q31" i="10"/>
  <c r="P31" i="10"/>
  <c r="T31" i="10" s="1"/>
  <c r="E31" i="10"/>
  <c r="U30" i="10"/>
  <c r="T30" i="10"/>
  <c r="S30" i="10"/>
  <c r="R30" i="10"/>
  <c r="Q30" i="10"/>
  <c r="P30" i="10"/>
  <c r="E30" i="10"/>
  <c r="T29" i="10"/>
  <c r="S29" i="10"/>
  <c r="R29" i="10"/>
  <c r="Q29" i="10"/>
  <c r="P29" i="10"/>
  <c r="E29" i="10"/>
  <c r="U29" i="10" s="1"/>
  <c r="R28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S25" i="10"/>
  <c r="R25" i="10"/>
  <c r="Q25" i="10"/>
  <c r="P25" i="10"/>
  <c r="E25" i="10"/>
  <c r="S24" i="10"/>
  <c r="R24" i="10"/>
  <c r="Q24" i="10"/>
  <c r="P24" i="10"/>
  <c r="E24" i="10"/>
  <c r="S23" i="10"/>
  <c r="R23" i="10"/>
  <c r="Q23" i="10"/>
  <c r="P23" i="10"/>
  <c r="E23" i="10"/>
  <c r="U23" i="10" s="1"/>
  <c r="U22" i="10"/>
  <c r="T22" i="10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U18" i="10"/>
  <c r="T18" i="10"/>
  <c r="S18" i="10"/>
  <c r="R18" i="10"/>
  <c r="Q18" i="10"/>
  <c r="P18" i="10"/>
  <c r="E18" i="10"/>
  <c r="S17" i="10"/>
  <c r="R17" i="10"/>
  <c r="Q17" i="10"/>
  <c r="P17" i="10"/>
  <c r="E17" i="10"/>
  <c r="T16" i="10"/>
  <c r="S16" i="10"/>
  <c r="R16" i="10"/>
  <c r="Q16" i="10"/>
  <c r="P16" i="10"/>
  <c r="E16" i="10"/>
  <c r="U16" i="10" s="1"/>
  <c r="S15" i="10"/>
  <c r="R15" i="10"/>
  <c r="Q15" i="10"/>
  <c r="P15" i="10"/>
  <c r="E15" i="10"/>
  <c r="U15" i="10" s="1"/>
  <c r="U14" i="10"/>
  <c r="T14" i="10"/>
  <c r="S14" i="10"/>
  <c r="R14" i="10"/>
  <c r="Q14" i="10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U10" i="10" s="1"/>
  <c r="P10" i="10"/>
  <c r="E10" i="10"/>
  <c r="S9" i="10"/>
  <c r="S64" i="9"/>
  <c r="R64" i="9"/>
  <c r="Q64" i="9"/>
  <c r="P64" i="9"/>
  <c r="E64" i="9"/>
  <c r="T64" i="9" s="1"/>
  <c r="S63" i="9"/>
  <c r="R63" i="9"/>
  <c r="Q63" i="9"/>
  <c r="P63" i="9"/>
  <c r="P62" i="9" s="1"/>
  <c r="E63" i="9"/>
  <c r="T63" i="9" s="1"/>
  <c r="S62" i="9"/>
  <c r="R62" i="9"/>
  <c r="T60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S58" i="9"/>
  <c r="R58" i="9"/>
  <c r="Q58" i="9"/>
  <c r="P58" i="9"/>
  <c r="E58" i="9"/>
  <c r="U58" i="9" s="1"/>
  <c r="U57" i="9"/>
  <c r="T57" i="9"/>
  <c r="S57" i="9"/>
  <c r="R57" i="9"/>
  <c r="Q57" i="9"/>
  <c r="Q56" i="9" s="1"/>
  <c r="P57" i="9"/>
  <c r="E57" i="9"/>
  <c r="S56" i="9"/>
  <c r="U55" i="9"/>
  <c r="S55" i="9"/>
  <c r="R55" i="9"/>
  <c r="Q55" i="9"/>
  <c r="P55" i="9"/>
  <c r="E55" i="9"/>
  <c r="T55" i="9" s="1"/>
  <c r="U54" i="9"/>
  <c r="T54" i="9"/>
  <c r="S54" i="9"/>
  <c r="R54" i="9"/>
  <c r="Q54" i="9"/>
  <c r="P54" i="9"/>
  <c r="E54" i="9"/>
  <c r="S53" i="9"/>
  <c r="R53" i="9"/>
  <c r="Q53" i="9"/>
  <c r="P53" i="9"/>
  <c r="E53" i="9"/>
  <c r="U53" i="9" s="1"/>
  <c r="U52" i="9"/>
  <c r="T52" i="9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U48" i="9"/>
  <c r="S48" i="9"/>
  <c r="R48" i="9"/>
  <c r="Q48" i="9"/>
  <c r="P48" i="9"/>
  <c r="E48" i="9"/>
  <c r="T48" i="9" s="1"/>
  <c r="U47" i="9"/>
  <c r="T47" i="9"/>
  <c r="S47" i="9"/>
  <c r="R47" i="9"/>
  <c r="Q47" i="9"/>
  <c r="P47" i="9"/>
  <c r="E47" i="9"/>
  <c r="S46" i="9"/>
  <c r="R46" i="9"/>
  <c r="Q46" i="9"/>
  <c r="P46" i="9"/>
  <c r="E46" i="9"/>
  <c r="U46" i="9" s="1"/>
  <c r="S45" i="9"/>
  <c r="R45" i="9"/>
  <c r="Q45" i="9"/>
  <c r="P45" i="9"/>
  <c r="E45" i="9"/>
  <c r="S44" i="9"/>
  <c r="S42" i="9"/>
  <c r="R42" i="9"/>
  <c r="Q42" i="9"/>
  <c r="P42" i="9"/>
  <c r="E42" i="9"/>
  <c r="T41" i="9"/>
  <c r="S41" i="9"/>
  <c r="R41" i="9"/>
  <c r="Q41" i="9"/>
  <c r="P41" i="9"/>
  <c r="E41" i="9"/>
  <c r="U41" i="9" s="1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U37" i="9"/>
  <c r="T37" i="9"/>
  <c r="S37" i="9"/>
  <c r="R37" i="9"/>
  <c r="Q37" i="9"/>
  <c r="P37" i="9"/>
  <c r="E37" i="9"/>
  <c r="S36" i="9"/>
  <c r="R36" i="9"/>
  <c r="Q36" i="9"/>
  <c r="P36" i="9"/>
  <c r="E36" i="9"/>
  <c r="U36" i="9" s="1"/>
  <c r="U35" i="9"/>
  <c r="S35" i="9"/>
  <c r="R35" i="9"/>
  <c r="Q35" i="9"/>
  <c r="P35" i="9"/>
  <c r="E35" i="9"/>
  <c r="T35" i="9" s="1"/>
  <c r="U34" i="9"/>
  <c r="S34" i="9"/>
  <c r="R34" i="9"/>
  <c r="Q34" i="9"/>
  <c r="P34" i="9"/>
  <c r="E34" i="9"/>
  <c r="T34" i="9" s="1"/>
  <c r="S33" i="9"/>
  <c r="R33" i="9"/>
  <c r="Q33" i="9"/>
  <c r="P33" i="9"/>
  <c r="E33" i="9"/>
  <c r="U33" i="9" s="1"/>
  <c r="S32" i="9"/>
  <c r="R32" i="9"/>
  <c r="Q32" i="9"/>
  <c r="P32" i="9"/>
  <c r="E32" i="9"/>
  <c r="T32" i="9" s="1"/>
  <c r="S31" i="9"/>
  <c r="R31" i="9"/>
  <c r="Q31" i="9"/>
  <c r="U31" i="9" s="1"/>
  <c r="P31" i="9"/>
  <c r="E31" i="9"/>
  <c r="T31" i="9" s="1"/>
  <c r="S30" i="9"/>
  <c r="R30" i="9"/>
  <c r="Q30" i="9"/>
  <c r="P30" i="9"/>
  <c r="E30" i="9"/>
  <c r="U30" i="9" s="1"/>
  <c r="S29" i="9"/>
  <c r="R29" i="9"/>
  <c r="Q29" i="9"/>
  <c r="P29" i="9"/>
  <c r="E29" i="9"/>
  <c r="S28" i="9"/>
  <c r="U27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S25" i="9"/>
  <c r="R25" i="9"/>
  <c r="Q25" i="9"/>
  <c r="P25" i="9"/>
  <c r="E25" i="9"/>
  <c r="T25" i="9" s="1"/>
  <c r="S24" i="9"/>
  <c r="R24" i="9"/>
  <c r="Q24" i="9"/>
  <c r="P24" i="9"/>
  <c r="E24" i="9"/>
  <c r="U24" i="9" s="1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P21" i="9"/>
  <c r="E21" i="9"/>
  <c r="U21" i="9" s="1"/>
  <c r="S20" i="9"/>
  <c r="R20" i="9"/>
  <c r="Q20" i="9"/>
  <c r="P20" i="9"/>
  <c r="E20" i="9"/>
  <c r="T20" i="9" s="1"/>
  <c r="S19" i="9"/>
  <c r="R19" i="9"/>
  <c r="Q19" i="9"/>
  <c r="P19" i="9"/>
  <c r="E19" i="9"/>
  <c r="S18" i="9"/>
  <c r="R18" i="9"/>
  <c r="Q18" i="9"/>
  <c r="P18" i="9"/>
  <c r="E18" i="9"/>
  <c r="U18" i="9" s="1"/>
  <c r="S17" i="9"/>
  <c r="R17" i="9"/>
  <c r="Q17" i="9"/>
  <c r="P17" i="9"/>
  <c r="E17" i="9"/>
  <c r="T17" i="9" s="1"/>
  <c r="S16" i="9"/>
  <c r="R16" i="9"/>
  <c r="Q16" i="9"/>
  <c r="P16" i="9"/>
  <c r="E16" i="9"/>
  <c r="U16" i="9" s="1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P10" i="9"/>
  <c r="E10" i="9"/>
  <c r="T10" i="9" s="1"/>
  <c r="S64" i="8"/>
  <c r="R64" i="8"/>
  <c r="Q64" i="8"/>
  <c r="P64" i="8"/>
  <c r="E64" i="8"/>
  <c r="U64" i="8" s="1"/>
  <c r="U63" i="8"/>
  <c r="T63" i="8"/>
  <c r="S63" i="8"/>
  <c r="R63" i="8"/>
  <c r="Q63" i="8"/>
  <c r="P63" i="8"/>
  <c r="E63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U58" i="8" s="1"/>
  <c r="U57" i="8"/>
  <c r="S57" i="8"/>
  <c r="R57" i="8"/>
  <c r="Q57" i="8"/>
  <c r="P57" i="8"/>
  <c r="E57" i="8"/>
  <c r="S56" i="8"/>
  <c r="R56" i="8"/>
  <c r="S55" i="8"/>
  <c r="R55" i="8"/>
  <c r="Q55" i="8"/>
  <c r="P55" i="8"/>
  <c r="E55" i="8"/>
  <c r="U55" i="8" s="1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T50" i="8" s="1"/>
  <c r="T49" i="8"/>
  <c r="S49" i="8"/>
  <c r="R49" i="8"/>
  <c r="Q49" i="8"/>
  <c r="P49" i="8"/>
  <c r="E49" i="8"/>
  <c r="U49" i="8" s="1"/>
  <c r="S48" i="8"/>
  <c r="R48" i="8"/>
  <c r="Q48" i="8"/>
  <c r="P48" i="8"/>
  <c r="E48" i="8"/>
  <c r="U47" i="8"/>
  <c r="T47" i="8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S35" i="8"/>
  <c r="R35" i="8"/>
  <c r="Q35" i="8"/>
  <c r="P35" i="8"/>
  <c r="E35" i="8"/>
  <c r="T35" i="8" s="1"/>
  <c r="S34" i="8"/>
  <c r="R34" i="8"/>
  <c r="Q34" i="8"/>
  <c r="P34" i="8"/>
  <c r="E34" i="8"/>
  <c r="U34" i="8" s="1"/>
  <c r="S33" i="8"/>
  <c r="R33" i="8"/>
  <c r="Q33" i="8"/>
  <c r="P33" i="8"/>
  <c r="E33" i="8"/>
  <c r="T33" i="8" s="1"/>
  <c r="S32" i="8"/>
  <c r="R32" i="8"/>
  <c r="Q32" i="8"/>
  <c r="P32" i="8"/>
  <c r="E32" i="8"/>
  <c r="T31" i="8"/>
  <c r="S31" i="8"/>
  <c r="R31" i="8"/>
  <c r="Q31" i="8"/>
  <c r="P31" i="8"/>
  <c r="E31" i="8"/>
  <c r="S30" i="8"/>
  <c r="R30" i="8"/>
  <c r="Q30" i="8"/>
  <c r="P30" i="8"/>
  <c r="E30" i="8"/>
  <c r="S29" i="8"/>
  <c r="R29" i="8"/>
  <c r="Q29" i="8"/>
  <c r="P29" i="8"/>
  <c r="E29" i="8"/>
  <c r="U29" i="8" s="1"/>
  <c r="S27" i="8"/>
  <c r="R27" i="8"/>
  <c r="Q27" i="8"/>
  <c r="P27" i="8"/>
  <c r="E27" i="8"/>
  <c r="U27" i="8" s="1"/>
  <c r="S26" i="8"/>
  <c r="R26" i="8"/>
  <c r="Q26" i="8"/>
  <c r="P26" i="8"/>
  <c r="E26" i="8"/>
  <c r="U25" i="8"/>
  <c r="T25" i="8"/>
  <c r="S25" i="8"/>
  <c r="R25" i="8"/>
  <c r="Q25" i="8"/>
  <c r="P25" i="8"/>
  <c r="E25" i="8"/>
  <c r="S24" i="8"/>
  <c r="R24" i="8"/>
  <c r="Q24" i="8"/>
  <c r="P24" i="8"/>
  <c r="E24" i="8"/>
  <c r="U24" i="8" s="1"/>
  <c r="S23" i="8"/>
  <c r="R23" i="8"/>
  <c r="Q23" i="8"/>
  <c r="U23" i="8" s="1"/>
  <c r="P23" i="8"/>
  <c r="T23" i="8" s="1"/>
  <c r="E23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T20" i="8" s="1"/>
  <c r="S19" i="8"/>
  <c r="R19" i="8"/>
  <c r="Q19" i="8"/>
  <c r="P19" i="8"/>
  <c r="E19" i="8"/>
  <c r="U19" i="8" s="1"/>
  <c r="S18" i="8"/>
  <c r="R18" i="8"/>
  <c r="Q18" i="8"/>
  <c r="P18" i="8"/>
  <c r="E18" i="8"/>
  <c r="U17" i="8"/>
  <c r="T17" i="8"/>
  <c r="S17" i="8"/>
  <c r="R17" i="8"/>
  <c r="Q17" i="8"/>
  <c r="P17" i="8"/>
  <c r="E17" i="8"/>
  <c r="S16" i="8"/>
  <c r="R16" i="8"/>
  <c r="Q16" i="8"/>
  <c r="P16" i="8"/>
  <c r="E16" i="8"/>
  <c r="U16" i="8" s="1"/>
  <c r="U15" i="8"/>
  <c r="S15" i="8"/>
  <c r="R15" i="8"/>
  <c r="Q15" i="8"/>
  <c r="P15" i="8"/>
  <c r="E15" i="8"/>
  <c r="T15" i="8" s="1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2" i="8" s="1"/>
  <c r="S11" i="8"/>
  <c r="R11" i="8"/>
  <c r="Q11" i="8"/>
  <c r="P11" i="8"/>
  <c r="E11" i="8"/>
  <c r="T11" i="8" s="1"/>
  <c r="S10" i="8"/>
  <c r="R10" i="8"/>
  <c r="Q10" i="8"/>
  <c r="P10" i="8"/>
  <c r="E10" i="8"/>
  <c r="T10" i="8" s="1"/>
  <c r="S64" i="7"/>
  <c r="R64" i="7"/>
  <c r="Q64" i="7"/>
  <c r="P64" i="7"/>
  <c r="E64" i="7"/>
  <c r="U64" i="7" s="1"/>
  <c r="U63" i="7"/>
  <c r="T63" i="7"/>
  <c r="S63" i="7"/>
  <c r="R63" i="7"/>
  <c r="Q63" i="7"/>
  <c r="P63" i="7"/>
  <c r="E63" i="7"/>
  <c r="R62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S55" i="7"/>
  <c r="R55" i="7"/>
  <c r="Q55" i="7"/>
  <c r="P55" i="7"/>
  <c r="E55" i="7"/>
  <c r="S54" i="7"/>
  <c r="R54" i="7"/>
  <c r="Q54" i="7"/>
  <c r="P54" i="7"/>
  <c r="E54" i="7"/>
  <c r="U54" i="7" s="1"/>
  <c r="S53" i="7"/>
  <c r="R53" i="7"/>
  <c r="Q53" i="7"/>
  <c r="P53" i="7"/>
  <c r="E53" i="7"/>
  <c r="S52" i="7"/>
  <c r="R52" i="7"/>
  <c r="Q52" i="7"/>
  <c r="P52" i="7"/>
  <c r="E52" i="7"/>
  <c r="T52" i="7" s="1"/>
  <c r="S51" i="7"/>
  <c r="R51" i="7"/>
  <c r="Q51" i="7"/>
  <c r="P51" i="7"/>
  <c r="E51" i="7"/>
  <c r="U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S44" i="7"/>
  <c r="S42" i="7"/>
  <c r="R42" i="7"/>
  <c r="Q42" i="7"/>
  <c r="P42" i="7"/>
  <c r="E42" i="7"/>
  <c r="U42" i="7" s="1"/>
  <c r="S41" i="7"/>
  <c r="R41" i="7"/>
  <c r="Q41" i="7"/>
  <c r="P41" i="7"/>
  <c r="E41" i="7"/>
  <c r="T41" i="7" s="1"/>
  <c r="U40" i="7"/>
  <c r="S40" i="7"/>
  <c r="R40" i="7"/>
  <c r="Q40" i="7"/>
  <c r="P40" i="7"/>
  <c r="E40" i="7"/>
  <c r="T40" i="7" s="1"/>
  <c r="S39" i="7"/>
  <c r="R39" i="7"/>
  <c r="Q39" i="7"/>
  <c r="P39" i="7"/>
  <c r="E39" i="7"/>
  <c r="U39" i="7" s="1"/>
  <c r="U38" i="7"/>
  <c r="T38" i="7"/>
  <c r="S38" i="7"/>
  <c r="R38" i="7"/>
  <c r="Q38" i="7"/>
  <c r="P38" i="7"/>
  <c r="E38" i="7"/>
  <c r="S37" i="7"/>
  <c r="R37" i="7"/>
  <c r="Q37" i="7"/>
  <c r="P37" i="7"/>
  <c r="E37" i="7"/>
  <c r="U37" i="7" s="1"/>
  <c r="S36" i="7"/>
  <c r="R36" i="7"/>
  <c r="Q36" i="7"/>
  <c r="P36" i="7"/>
  <c r="E36" i="7"/>
  <c r="U36" i="7" s="1"/>
  <c r="S35" i="7"/>
  <c r="R35" i="7"/>
  <c r="Q35" i="7"/>
  <c r="P35" i="7"/>
  <c r="E35" i="7"/>
  <c r="T35" i="7" s="1"/>
  <c r="S34" i="7"/>
  <c r="R34" i="7"/>
  <c r="Q34" i="7"/>
  <c r="P34" i="7"/>
  <c r="E34" i="7"/>
  <c r="U34" i="7" s="1"/>
  <c r="S33" i="7"/>
  <c r="R33" i="7"/>
  <c r="Q33" i="7"/>
  <c r="P33" i="7"/>
  <c r="E33" i="7"/>
  <c r="T33" i="7" s="1"/>
  <c r="S32" i="7"/>
  <c r="R32" i="7"/>
  <c r="Q32" i="7"/>
  <c r="P32" i="7"/>
  <c r="E32" i="7"/>
  <c r="U32" i="7" s="1"/>
  <c r="T31" i="7"/>
  <c r="S31" i="7"/>
  <c r="R31" i="7"/>
  <c r="Q31" i="7"/>
  <c r="P31" i="7"/>
  <c r="E31" i="7"/>
  <c r="U30" i="7"/>
  <c r="T30" i="7"/>
  <c r="S30" i="7"/>
  <c r="R30" i="7"/>
  <c r="Q30" i="7"/>
  <c r="P30" i="7"/>
  <c r="E30" i="7"/>
  <c r="S29" i="7"/>
  <c r="R29" i="7"/>
  <c r="Q29" i="7"/>
  <c r="P29" i="7"/>
  <c r="E29" i="7"/>
  <c r="U29" i="7" s="1"/>
  <c r="U27" i="7"/>
  <c r="T27" i="7"/>
  <c r="S27" i="7"/>
  <c r="R27" i="7"/>
  <c r="Q27" i="7"/>
  <c r="P27" i="7"/>
  <c r="E27" i="7"/>
  <c r="S26" i="7"/>
  <c r="R26" i="7"/>
  <c r="Q26" i="7"/>
  <c r="P26" i="7"/>
  <c r="E26" i="7"/>
  <c r="S25" i="7"/>
  <c r="R25" i="7"/>
  <c r="Q25" i="7"/>
  <c r="P25" i="7"/>
  <c r="E25" i="7"/>
  <c r="U25" i="7" s="1"/>
  <c r="S24" i="7"/>
  <c r="R24" i="7"/>
  <c r="Q24" i="7"/>
  <c r="P24" i="7"/>
  <c r="E24" i="7"/>
  <c r="U23" i="7"/>
  <c r="S23" i="7"/>
  <c r="R23" i="7"/>
  <c r="Q23" i="7"/>
  <c r="P23" i="7"/>
  <c r="E23" i="7"/>
  <c r="T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U18" i="7"/>
  <c r="T18" i="7"/>
  <c r="S18" i="7"/>
  <c r="R18" i="7"/>
  <c r="Q18" i="7"/>
  <c r="P18" i="7"/>
  <c r="E18" i="7"/>
  <c r="S17" i="7"/>
  <c r="R17" i="7"/>
  <c r="Q17" i="7"/>
  <c r="P17" i="7"/>
  <c r="E17" i="7"/>
  <c r="U17" i="7" s="1"/>
  <c r="U16" i="7"/>
  <c r="T16" i="7"/>
  <c r="S16" i="7"/>
  <c r="R16" i="7"/>
  <c r="Q16" i="7"/>
  <c r="P16" i="7"/>
  <c r="E16" i="7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U12" i="7"/>
  <c r="T12" i="7"/>
  <c r="S12" i="7"/>
  <c r="R12" i="7"/>
  <c r="Q12" i="7"/>
  <c r="P12" i="7"/>
  <c r="E12" i="7"/>
  <c r="S11" i="7"/>
  <c r="R11" i="7"/>
  <c r="Q11" i="7"/>
  <c r="P11" i="7"/>
  <c r="E11" i="7"/>
  <c r="U11" i="7" s="1"/>
  <c r="U10" i="7"/>
  <c r="S10" i="7"/>
  <c r="R10" i="7"/>
  <c r="Q10" i="7"/>
  <c r="P10" i="7"/>
  <c r="T10" i="7" s="1"/>
  <c r="E10" i="7"/>
  <c r="S64" i="6"/>
  <c r="R64" i="6"/>
  <c r="Q64" i="6"/>
  <c r="P64" i="6"/>
  <c r="E64" i="6"/>
  <c r="U63" i="6"/>
  <c r="T63" i="6"/>
  <c r="S63" i="6"/>
  <c r="R63" i="6"/>
  <c r="Q63" i="6"/>
  <c r="P63" i="6"/>
  <c r="E63" i="6"/>
  <c r="S62" i="6"/>
  <c r="S60" i="6"/>
  <c r="R60" i="6"/>
  <c r="Q60" i="6"/>
  <c r="P60" i="6"/>
  <c r="E60" i="6"/>
  <c r="U60" i="6" s="1"/>
  <c r="U59" i="6"/>
  <c r="T59" i="6"/>
  <c r="S59" i="6"/>
  <c r="R59" i="6"/>
  <c r="Q59" i="6"/>
  <c r="P59" i="6"/>
  <c r="E59" i="6"/>
  <c r="S58" i="6"/>
  <c r="R58" i="6"/>
  <c r="Q58" i="6"/>
  <c r="P58" i="6"/>
  <c r="E58" i="6"/>
  <c r="T58" i="6" s="1"/>
  <c r="S57" i="6"/>
  <c r="R57" i="6"/>
  <c r="Q57" i="6"/>
  <c r="P57" i="6"/>
  <c r="E57" i="6"/>
  <c r="S55" i="6"/>
  <c r="R55" i="6"/>
  <c r="Q55" i="6"/>
  <c r="P55" i="6"/>
  <c r="E55" i="6"/>
  <c r="U55" i="6" s="1"/>
  <c r="U54" i="6"/>
  <c r="S54" i="6"/>
  <c r="R54" i="6"/>
  <c r="Q54" i="6"/>
  <c r="P54" i="6"/>
  <c r="E54" i="6"/>
  <c r="T54" i="6" s="1"/>
  <c r="S53" i="6"/>
  <c r="R53" i="6"/>
  <c r="Q53" i="6"/>
  <c r="P53" i="6"/>
  <c r="E53" i="6"/>
  <c r="T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T50" i="6" s="1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U47" i="6" s="1"/>
  <c r="S46" i="6"/>
  <c r="R46" i="6"/>
  <c r="Q46" i="6"/>
  <c r="U46" i="6" s="1"/>
  <c r="P46" i="6"/>
  <c r="T46" i="6" s="1"/>
  <c r="E46" i="6"/>
  <c r="U45" i="6"/>
  <c r="S45" i="6"/>
  <c r="R45" i="6"/>
  <c r="Q45" i="6"/>
  <c r="P45" i="6"/>
  <c r="E45" i="6"/>
  <c r="S44" i="6"/>
  <c r="R44" i="6"/>
  <c r="S42" i="6"/>
  <c r="R42" i="6"/>
  <c r="Q42" i="6"/>
  <c r="P42" i="6"/>
  <c r="E42" i="6"/>
  <c r="T42" i="6" s="1"/>
  <c r="U41" i="6"/>
  <c r="T41" i="6"/>
  <c r="S41" i="6"/>
  <c r="R41" i="6"/>
  <c r="Q41" i="6"/>
  <c r="P41" i="6"/>
  <c r="E41" i="6"/>
  <c r="S40" i="6"/>
  <c r="R40" i="6"/>
  <c r="Q40" i="6"/>
  <c r="P40" i="6"/>
  <c r="E40" i="6"/>
  <c r="T39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S37" i="6"/>
  <c r="R37" i="6"/>
  <c r="Q37" i="6"/>
  <c r="P37" i="6"/>
  <c r="E37" i="6"/>
  <c r="S36" i="6"/>
  <c r="R36" i="6"/>
  <c r="Q36" i="6"/>
  <c r="P36" i="6"/>
  <c r="E36" i="6"/>
  <c r="S35" i="6"/>
  <c r="R35" i="6"/>
  <c r="Q35" i="6"/>
  <c r="P35" i="6"/>
  <c r="E35" i="6"/>
  <c r="S34" i="6"/>
  <c r="R34" i="6"/>
  <c r="Q34" i="6"/>
  <c r="P34" i="6"/>
  <c r="E34" i="6"/>
  <c r="T34" i="6" s="1"/>
  <c r="T33" i="6"/>
  <c r="S33" i="6"/>
  <c r="R33" i="6"/>
  <c r="Q33" i="6"/>
  <c r="P33" i="6"/>
  <c r="E33" i="6"/>
  <c r="U33" i="6" s="1"/>
  <c r="S32" i="6"/>
  <c r="R32" i="6"/>
  <c r="Q32" i="6"/>
  <c r="P32" i="6"/>
  <c r="E32" i="6"/>
  <c r="S31" i="6"/>
  <c r="R31" i="6"/>
  <c r="Q31" i="6"/>
  <c r="U31" i="6" s="1"/>
  <c r="P31" i="6"/>
  <c r="T31" i="6" s="1"/>
  <c r="E31" i="6"/>
  <c r="S30" i="6"/>
  <c r="R30" i="6"/>
  <c r="Q30" i="6"/>
  <c r="P30" i="6"/>
  <c r="E30" i="6"/>
  <c r="U30" i="6" s="1"/>
  <c r="U29" i="6"/>
  <c r="T29" i="6"/>
  <c r="S29" i="6"/>
  <c r="R29" i="6"/>
  <c r="Q29" i="6"/>
  <c r="P29" i="6"/>
  <c r="E29" i="6"/>
  <c r="S28" i="6"/>
  <c r="S27" i="6"/>
  <c r="R27" i="6"/>
  <c r="Q27" i="6"/>
  <c r="P27" i="6"/>
  <c r="E27" i="6"/>
  <c r="U27" i="6" s="1"/>
  <c r="S26" i="6"/>
  <c r="R26" i="6"/>
  <c r="Q26" i="6"/>
  <c r="P26" i="6"/>
  <c r="E26" i="6"/>
  <c r="S25" i="6"/>
  <c r="R25" i="6"/>
  <c r="Q25" i="6"/>
  <c r="P25" i="6"/>
  <c r="E25" i="6"/>
  <c r="U25" i="6" s="1"/>
  <c r="S24" i="6"/>
  <c r="R24" i="6"/>
  <c r="Q24" i="6"/>
  <c r="P24" i="6"/>
  <c r="E24" i="6"/>
  <c r="S23" i="6"/>
  <c r="R23" i="6"/>
  <c r="Q23" i="6"/>
  <c r="U23" i="6" s="1"/>
  <c r="P23" i="6"/>
  <c r="E23" i="6"/>
  <c r="S22" i="6"/>
  <c r="R22" i="6"/>
  <c r="Q22" i="6"/>
  <c r="P22" i="6"/>
  <c r="E22" i="6"/>
  <c r="S21" i="6"/>
  <c r="R21" i="6"/>
  <c r="Q21" i="6"/>
  <c r="P21" i="6"/>
  <c r="E21" i="6"/>
  <c r="T21" i="6" s="1"/>
  <c r="S20" i="6"/>
  <c r="R20" i="6"/>
  <c r="Q20" i="6"/>
  <c r="P20" i="6"/>
  <c r="E20" i="6"/>
  <c r="U19" i="6"/>
  <c r="T19" i="6"/>
  <c r="S19" i="6"/>
  <c r="R19" i="6"/>
  <c r="Q19" i="6"/>
  <c r="P19" i="6"/>
  <c r="E19" i="6"/>
  <c r="U18" i="6"/>
  <c r="T18" i="6"/>
  <c r="S18" i="6"/>
  <c r="R18" i="6"/>
  <c r="Q18" i="6"/>
  <c r="P18" i="6"/>
  <c r="E18" i="6"/>
  <c r="S17" i="6"/>
  <c r="R17" i="6"/>
  <c r="Q17" i="6"/>
  <c r="P17" i="6"/>
  <c r="E17" i="6"/>
  <c r="U17" i="6" s="1"/>
  <c r="U16" i="6"/>
  <c r="T16" i="6"/>
  <c r="S16" i="6"/>
  <c r="R16" i="6"/>
  <c r="Q16" i="6"/>
  <c r="P16" i="6"/>
  <c r="E16" i="6"/>
  <c r="S15" i="6"/>
  <c r="R15" i="6"/>
  <c r="Q15" i="6"/>
  <c r="P15" i="6"/>
  <c r="E15" i="6"/>
  <c r="T15" i="6" s="1"/>
  <c r="S14" i="6"/>
  <c r="R14" i="6"/>
  <c r="Q14" i="6"/>
  <c r="P14" i="6"/>
  <c r="E14" i="6"/>
  <c r="S13" i="6"/>
  <c r="R13" i="6"/>
  <c r="Q13" i="6"/>
  <c r="P13" i="6"/>
  <c r="E13" i="6"/>
  <c r="T13" i="6" s="1"/>
  <c r="U12" i="6"/>
  <c r="T12" i="6"/>
  <c r="S12" i="6"/>
  <c r="R12" i="6"/>
  <c r="Q12" i="6"/>
  <c r="P12" i="6"/>
  <c r="E12" i="6"/>
  <c r="S11" i="6"/>
  <c r="R11" i="6"/>
  <c r="Q11" i="6"/>
  <c r="P11" i="6"/>
  <c r="E11" i="6"/>
  <c r="T11" i="6" s="1"/>
  <c r="S10" i="6"/>
  <c r="R10" i="6"/>
  <c r="Q10" i="6"/>
  <c r="U10" i="6" s="1"/>
  <c r="P10" i="6"/>
  <c r="T10" i="6" s="1"/>
  <c r="E10" i="6"/>
  <c r="S64" i="5"/>
  <c r="R64" i="5"/>
  <c r="Q64" i="5"/>
  <c r="P64" i="5"/>
  <c r="E64" i="5"/>
  <c r="U63" i="5"/>
  <c r="T63" i="5"/>
  <c r="S63" i="5"/>
  <c r="R63" i="5"/>
  <c r="Q63" i="5"/>
  <c r="P63" i="5"/>
  <c r="E63" i="5"/>
  <c r="S62" i="5"/>
  <c r="R62" i="5"/>
  <c r="S60" i="5"/>
  <c r="R60" i="5"/>
  <c r="Q60" i="5"/>
  <c r="P60" i="5"/>
  <c r="E60" i="5"/>
  <c r="U60" i="5" s="1"/>
  <c r="S59" i="5"/>
  <c r="R59" i="5"/>
  <c r="Q59" i="5"/>
  <c r="P59" i="5"/>
  <c r="E59" i="5"/>
  <c r="U58" i="5"/>
  <c r="S58" i="5"/>
  <c r="R58" i="5"/>
  <c r="Q58" i="5"/>
  <c r="P58" i="5"/>
  <c r="E58" i="5"/>
  <c r="T58" i="5" s="1"/>
  <c r="S57" i="5"/>
  <c r="R57" i="5"/>
  <c r="Q57" i="5"/>
  <c r="P57" i="5"/>
  <c r="E57" i="5"/>
  <c r="S55" i="5"/>
  <c r="R55" i="5"/>
  <c r="Q55" i="5"/>
  <c r="P55" i="5"/>
  <c r="E55" i="5"/>
  <c r="U55" i="5" s="1"/>
  <c r="S54" i="5"/>
  <c r="R54" i="5"/>
  <c r="Q54" i="5"/>
  <c r="P54" i="5"/>
  <c r="E54" i="5"/>
  <c r="U53" i="5"/>
  <c r="S53" i="5"/>
  <c r="R53" i="5"/>
  <c r="Q53" i="5"/>
  <c r="P53" i="5"/>
  <c r="E53" i="5"/>
  <c r="T53" i="5" s="1"/>
  <c r="S52" i="5"/>
  <c r="R52" i="5"/>
  <c r="Q52" i="5"/>
  <c r="P52" i="5"/>
  <c r="E52" i="5"/>
  <c r="S51" i="5"/>
  <c r="R51" i="5"/>
  <c r="Q51" i="5"/>
  <c r="P51" i="5"/>
  <c r="E51" i="5"/>
  <c r="T51" i="5" s="1"/>
  <c r="S50" i="5"/>
  <c r="R50" i="5"/>
  <c r="Q50" i="5"/>
  <c r="P50" i="5"/>
  <c r="E50" i="5"/>
  <c r="U49" i="5"/>
  <c r="T49" i="5"/>
  <c r="S49" i="5"/>
  <c r="R49" i="5"/>
  <c r="Q49" i="5"/>
  <c r="P49" i="5"/>
  <c r="E49" i="5"/>
  <c r="S48" i="5"/>
  <c r="R48" i="5"/>
  <c r="Q48" i="5"/>
  <c r="P48" i="5"/>
  <c r="E48" i="5"/>
  <c r="U48" i="5" s="1"/>
  <c r="S47" i="5"/>
  <c r="R47" i="5"/>
  <c r="Q47" i="5"/>
  <c r="P47" i="5"/>
  <c r="E47" i="5"/>
  <c r="S46" i="5"/>
  <c r="R46" i="5"/>
  <c r="Q46" i="5"/>
  <c r="P46" i="5"/>
  <c r="E46" i="5"/>
  <c r="U45" i="5"/>
  <c r="S45" i="5"/>
  <c r="R45" i="5"/>
  <c r="Q45" i="5"/>
  <c r="P45" i="5"/>
  <c r="E45" i="5"/>
  <c r="S44" i="5"/>
  <c r="R44" i="5"/>
  <c r="S42" i="5"/>
  <c r="R42" i="5"/>
  <c r="Q42" i="5"/>
  <c r="P42" i="5"/>
  <c r="E42" i="5"/>
  <c r="T42" i="5" s="1"/>
  <c r="S41" i="5"/>
  <c r="R41" i="5"/>
  <c r="Q41" i="5"/>
  <c r="P41" i="5"/>
  <c r="E41" i="5"/>
  <c r="U41" i="5" s="1"/>
  <c r="S40" i="5"/>
  <c r="R40" i="5"/>
  <c r="Q40" i="5"/>
  <c r="P40" i="5"/>
  <c r="E40" i="5"/>
  <c r="T39" i="5"/>
  <c r="S39" i="5"/>
  <c r="R39" i="5"/>
  <c r="Q39" i="5"/>
  <c r="P39" i="5"/>
  <c r="E39" i="5"/>
  <c r="U39" i="5" s="1"/>
  <c r="S38" i="5"/>
  <c r="R38" i="5"/>
  <c r="Q38" i="5"/>
  <c r="P38" i="5"/>
  <c r="E38" i="5"/>
  <c r="U37" i="5"/>
  <c r="S37" i="5"/>
  <c r="R37" i="5"/>
  <c r="Q37" i="5"/>
  <c r="P37" i="5"/>
  <c r="E37" i="5"/>
  <c r="T37" i="5" s="1"/>
  <c r="S36" i="5"/>
  <c r="R36" i="5"/>
  <c r="Q36" i="5"/>
  <c r="P36" i="5"/>
  <c r="E36" i="5"/>
  <c r="S35" i="5"/>
  <c r="R35" i="5"/>
  <c r="Q35" i="5"/>
  <c r="P35" i="5"/>
  <c r="E35" i="5"/>
  <c r="U35" i="5" s="1"/>
  <c r="S34" i="5"/>
  <c r="R34" i="5"/>
  <c r="Q34" i="5"/>
  <c r="P34" i="5"/>
  <c r="E34" i="5"/>
  <c r="T34" i="5" s="1"/>
  <c r="U33" i="5"/>
  <c r="T33" i="5"/>
  <c r="S33" i="5"/>
  <c r="R33" i="5"/>
  <c r="Q33" i="5"/>
  <c r="P33" i="5"/>
  <c r="E33" i="5"/>
  <c r="S32" i="5"/>
  <c r="R32" i="5"/>
  <c r="Q32" i="5"/>
  <c r="P32" i="5"/>
  <c r="E32" i="5"/>
  <c r="U32" i="5" s="1"/>
  <c r="U31" i="5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S27" i="5"/>
  <c r="R27" i="5"/>
  <c r="Q27" i="5"/>
  <c r="P27" i="5"/>
  <c r="E27" i="5"/>
  <c r="S26" i="5"/>
  <c r="R26" i="5"/>
  <c r="Q26" i="5"/>
  <c r="P26" i="5"/>
  <c r="E26" i="5"/>
  <c r="U25" i="5"/>
  <c r="T25" i="5"/>
  <c r="S25" i="5"/>
  <c r="R25" i="5"/>
  <c r="Q25" i="5"/>
  <c r="P25" i="5"/>
  <c r="E25" i="5"/>
  <c r="S24" i="5"/>
  <c r="R24" i="5"/>
  <c r="Q24" i="5"/>
  <c r="P24" i="5"/>
  <c r="E24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S17" i="5"/>
  <c r="R17" i="5"/>
  <c r="Q17" i="5"/>
  <c r="P17" i="5"/>
  <c r="E17" i="5"/>
  <c r="S16" i="5"/>
  <c r="R16" i="5"/>
  <c r="Q16" i="5"/>
  <c r="P16" i="5"/>
  <c r="E16" i="5"/>
  <c r="T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T13" i="5"/>
  <c r="S13" i="5"/>
  <c r="R13" i="5"/>
  <c r="Q13" i="5"/>
  <c r="U13" i="5" s="1"/>
  <c r="P13" i="5"/>
  <c r="E13" i="5"/>
  <c r="U12" i="5"/>
  <c r="T12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64" i="4"/>
  <c r="R64" i="4"/>
  <c r="Q64" i="4"/>
  <c r="P64" i="4"/>
  <c r="E64" i="4"/>
  <c r="S63" i="4"/>
  <c r="R63" i="4"/>
  <c r="Q63" i="4"/>
  <c r="P63" i="4"/>
  <c r="E63" i="4"/>
  <c r="S62" i="4"/>
  <c r="R62" i="4"/>
  <c r="T60" i="4"/>
  <c r="S60" i="4"/>
  <c r="R60" i="4"/>
  <c r="Q60" i="4"/>
  <c r="P60" i="4"/>
  <c r="E60" i="4"/>
  <c r="U60" i="4" s="1"/>
  <c r="U59" i="4"/>
  <c r="S59" i="4"/>
  <c r="R59" i="4"/>
  <c r="Q59" i="4"/>
  <c r="P59" i="4"/>
  <c r="E59" i="4"/>
  <c r="T59" i="4" s="1"/>
  <c r="S58" i="4"/>
  <c r="R58" i="4"/>
  <c r="Q58" i="4"/>
  <c r="P58" i="4"/>
  <c r="E58" i="4"/>
  <c r="S57" i="4"/>
  <c r="R57" i="4"/>
  <c r="Q57" i="4"/>
  <c r="P57" i="4"/>
  <c r="E57" i="4"/>
  <c r="S56" i="4"/>
  <c r="R56" i="4"/>
  <c r="U55" i="4"/>
  <c r="T55" i="4"/>
  <c r="S55" i="4"/>
  <c r="R55" i="4"/>
  <c r="Q55" i="4"/>
  <c r="P55" i="4"/>
  <c r="E55" i="4"/>
  <c r="S54" i="4"/>
  <c r="R54" i="4"/>
  <c r="Q54" i="4"/>
  <c r="P54" i="4"/>
  <c r="E54" i="4"/>
  <c r="T53" i="4"/>
  <c r="S53" i="4"/>
  <c r="R53" i="4"/>
  <c r="Q53" i="4"/>
  <c r="P53" i="4"/>
  <c r="E53" i="4"/>
  <c r="U53" i="4" s="1"/>
  <c r="S52" i="4"/>
  <c r="R52" i="4"/>
  <c r="Q52" i="4"/>
  <c r="P52" i="4"/>
  <c r="E52" i="4"/>
  <c r="U51" i="4"/>
  <c r="T51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U47" i="4"/>
  <c r="S47" i="4"/>
  <c r="R47" i="4"/>
  <c r="Q47" i="4"/>
  <c r="P47" i="4"/>
  <c r="E47" i="4"/>
  <c r="T47" i="4" s="1"/>
  <c r="S46" i="4"/>
  <c r="R46" i="4"/>
  <c r="Q46" i="4"/>
  <c r="P46" i="4"/>
  <c r="E46" i="4"/>
  <c r="T46" i="4" s="1"/>
  <c r="S45" i="4"/>
  <c r="R45" i="4"/>
  <c r="Q45" i="4"/>
  <c r="P45" i="4"/>
  <c r="E45" i="4"/>
  <c r="S44" i="4"/>
  <c r="R44" i="4"/>
  <c r="U42" i="4"/>
  <c r="S42" i="4"/>
  <c r="R42" i="4"/>
  <c r="Q42" i="4"/>
  <c r="P42" i="4"/>
  <c r="E42" i="4"/>
  <c r="T42" i="4" s="1"/>
  <c r="S41" i="4"/>
  <c r="R41" i="4"/>
  <c r="Q41" i="4"/>
  <c r="P41" i="4"/>
  <c r="E41" i="4"/>
  <c r="S40" i="4"/>
  <c r="R40" i="4"/>
  <c r="Q40" i="4"/>
  <c r="P40" i="4"/>
  <c r="E40" i="4"/>
  <c r="U40" i="4" s="1"/>
  <c r="S39" i="4"/>
  <c r="R39" i="4"/>
  <c r="Q39" i="4"/>
  <c r="P39" i="4"/>
  <c r="E39" i="4"/>
  <c r="U38" i="4"/>
  <c r="T38" i="4"/>
  <c r="S38" i="4"/>
  <c r="R38" i="4"/>
  <c r="Q38" i="4"/>
  <c r="P38" i="4"/>
  <c r="E38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T35" i="4" s="1"/>
  <c r="U34" i="4"/>
  <c r="T34" i="4"/>
  <c r="S34" i="4"/>
  <c r="R34" i="4"/>
  <c r="Q34" i="4"/>
  <c r="P34" i="4"/>
  <c r="E34" i="4"/>
  <c r="S33" i="4"/>
  <c r="R33" i="4"/>
  <c r="Q33" i="4"/>
  <c r="P33" i="4"/>
  <c r="E33" i="4"/>
  <c r="T33" i="4" s="1"/>
  <c r="U32" i="4"/>
  <c r="T32" i="4"/>
  <c r="S32" i="4"/>
  <c r="R32" i="4"/>
  <c r="Q32" i="4"/>
  <c r="P32" i="4"/>
  <c r="E32" i="4"/>
  <c r="S31" i="4"/>
  <c r="R31" i="4"/>
  <c r="Q31" i="4"/>
  <c r="P31" i="4"/>
  <c r="E31" i="4"/>
  <c r="U30" i="4"/>
  <c r="S30" i="4"/>
  <c r="R30" i="4"/>
  <c r="Q30" i="4"/>
  <c r="P30" i="4"/>
  <c r="E30" i="4"/>
  <c r="T30" i="4" s="1"/>
  <c r="S29" i="4"/>
  <c r="R29" i="4"/>
  <c r="Q29" i="4"/>
  <c r="P29" i="4"/>
  <c r="E29" i="4"/>
  <c r="U29" i="4" s="1"/>
  <c r="S27" i="4"/>
  <c r="R27" i="4"/>
  <c r="Q27" i="4"/>
  <c r="P27" i="4"/>
  <c r="E27" i="4"/>
  <c r="U26" i="4"/>
  <c r="T26" i="4"/>
  <c r="S26" i="4"/>
  <c r="R26" i="4"/>
  <c r="Q26" i="4"/>
  <c r="P26" i="4"/>
  <c r="E26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T23" i="4" s="1"/>
  <c r="U22" i="4"/>
  <c r="T22" i="4"/>
  <c r="S22" i="4"/>
  <c r="R22" i="4"/>
  <c r="Q22" i="4"/>
  <c r="P22" i="4"/>
  <c r="E22" i="4"/>
  <c r="S21" i="4"/>
  <c r="R21" i="4"/>
  <c r="Q21" i="4"/>
  <c r="P21" i="4"/>
  <c r="E21" i="4"/>
  <c r="S20" i="4"/>
  <c r="R20" i="4"/>
  <c r="Q20" i="4"/>
  <c r="P20" i="4"/>
  <c r="E20" i="4"/>
  <c r="U20" i="4" s="1"/>
  <c r="S19" i="4"/>
  <c r="R19" i="4"/>
  <c r="Q19" i="4"/>
  <c r="P19" i="4"/>
  <c r="E19" i="4"/>
  <c r="U18" i="4"/>
  <c r="S18" i="4"/>
  <c r="R18" i="4"/>
  <c r="Q18" i="4"/>
  <c r="P18" i="4"/>
  <c r="E18" i="4"/>
  <c r="T18" i="4" s="1"/>
  <c r="S17" i="4"/>
  <c r="R17" i="4"/>
  <c r="Q17" i="4"/>
  <c r="P17" i="4"/>
  <c r="E17" i="4"/>
  <c r="S16" i="4"/>
  <c r="R16" i="4"/>
  <c r="Q16" i="4"/>
  <c r="P16" i="4"/>
  <c r="E16" i="4"/>
  <c r="U16" i="4" s="1"/>
  <c r="S15" i="4"/>
  <c r="R15" i="4"/>
  <c r="Q15" i="4"/>
  <c r="P15" i="4"/>
  <c r="E15" i="4"/>
  <c r="T15" i="4" s="1"/>
  <c r="U14" i="4"/>
  <c r="T14" i="4"/>
  <c r="S14" i="4"/>
  <c r="R14" i="4"/>
  <c r="Q14" i="4"/>
  <c r="P14" i="4"/>
  <c r="E14" i="4"/>
  <c r="U13" i="4"/>
  <c r="T13" i="4"/>
  <c r="S13" i="4"/>
  <c r="R13" i="4"/>
  <c r="Q13" i="4"/>
  <c r="P13" i="4"/>
  <c r="E13" i="4"/>
  <c r="S12" i="4"/>
  <c r="R12" i="4"/>
  <c r="Q12" i="4"/>
  <c r="P12" i="4"/>
  <c r="E12" i="4"/>
  <c r="U12" i="4" s="1"/>
  <c r="S11" i="4"/>
  <c r="R11" i="4"/>
  <c r="Q11" i="4"/>
  <c r="P11" i="4"/>
  <c r="E11" i="4"/>
  <c r="S10" i="4"/>
  <c r="R10" i="4"/>
  <c r="Q10" i="4"/>
  <c r="P10" i="4"/>
  <c r="E10" i="4"/>
  <c r="S64" i="3"/>
  <c r="R64" i="3"/>
  <c r="Q64" i="3"/>
  <c r="P64" i="3"/>
  <c r="E64" i="3"/>
  <c r="U64" i="3" s="1"/>
  <c r="S63" i="3"/>
  <c r="R63" i="3"/>
  <c r="Q63" i="3"/>
  <c r="P63" i="3"/>
  <c r="P62" i="3" s="1"/>
  <c r="E63" i="3"/>
  <c r="U63" i="3" s="1"/>
  <c r="R62" i="3"/>
  <c r="S60" i="3"/>
  <c r="R60" i="3"/>
  <c r="Q60" i="3"/>
  <c r="P60" i="3"/>
  <c r="E60" i="3"/>
  <c r="U60" i="3" s="1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S56" i="3"/>
  <c r="S55" i="3"/>
  <c r="R55" i="3"/>
  <c r="Q55" i="3"/>
  <c r="P55" i="3"/>
  <c r="E55" i="3"/>
  <c r="S54" i="3"/>
  <c r="R54" i="3"/>
  <c r="Q54" i="3"/>
  <c r="P54" i="3"/>
  <c r="E54" i="3"/>
  <c r="T54" i="3" s="1"/>
  <c r="S53" i="3"/>
  <c r="R53" i="3"/>
  <c r="Q53" i="3"/>
  <c r="P53" i="3"/>
  <c r="E53" i="3"/>
  <c r="U53" i="3" s="1"/>
  <c r="S52" i="3"/>
  <c r="R52" i="3"/>
  <c r="Q52" i="3"/>
  <c r="P52" i="3"/>
  <c r="E52" i="3"/>
  <c r="T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T45" i="3" s="1"/>
  <c r="S44" i="3"/>
  <c r="R44" i="3"/>
  <c r="S42" i="3"/>
  <c r="R42" i="3"/>
  <c r="Q42" i="3"/>
  <c r="P42" i="3"/>
  <c r="E42" i="3"/>
  <c r="S41" i="3"/>
  <c r="R41" i="3"/>
  <c r="Q41" i="3"/>
  <c r="P41" i="3"/>
  <c r="E41" i="3"/>
  <c r="T41" i="3" s="1"/>
  <c r="U40" i="3"/>
  <c r="T40" i="3"/>
  <c r="S40" i="3"/>
  <c r="R40" i="3"/>
  <c r="Q40" i="3"/>
  <c r="P40" i="3"/>
  <c r="E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U36" i="3"/>
  <c r="S36" i="3"/>
  <c r="R36" i="3"/>
  <c r="Q36" i="3"/>
  <c r="P36" i="3"/>
  <c r="T36" i="3" s="1"/>
  <c r="E36" i="3"/>
  <c r="S35" i="3"/>
  <c r="R35" i="3"/>
  <c r="Q35" i="3"/>
  <c r="P35" i="3"/>
  <c r="E35" i="3"/>
  <c r="U35" i="3" s="1"/>
  <c r="U34" i="3"/>
  <c r="T34" i="3"/>
  <c r="S34" i="3"/>
  <c r="R34" i="3"/>
  <c r="Q34" i="3"/>
  <c r="P34" i="3"/>
  <c r="E34" i="3"/>
  <c r="S33" i="3"/>
  <c r="R33" i="3"/>
  <c r="Q33" i="3"/>
  <c r="U33" i="3" s="1"/>
  <c r="P33" i="3"/>
  <c r="E33" i="3"/>
  <c r="S32" i="3"/>
  <c r="R32" i="3"/>
  <c r="Q32" i="3"/>
  <c r="P32" i="3"/>
  <c r="E32" i="3"/>
  <c r="U32" i="3" s="1"/>
  <c r="S31" i="3"/>
  <c r="R31" i="3"/>
  <c r="Q31" i="3"/>
  <c r="P31" i="3"/>
  <c r="E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S27" i="3"/>
  <c r="R27" i="3"/>
  <c r="Q27" i="3"/>
  <c r="P27" i="3"/>
  <c r="E27" i="3"/>
  <c r="T27" i="3" s="1"/>
  <c r="S26" i="3"/>
  <c r="R26" i="3"/>
  <c r="Q26" i="3"/>
  <c r="P26" i="3"/>
  <c r="E26" i="3"/>
  <c r="S25" i="3"/>
  <c r="R25" i="3"/>
  <c r="Q25" i="3"/>
  <c r="P25" i="3"/>
  <c r="E25" i="3"/>
  <c r="T25" i="3" s="1"/>
  <c r="U24" i="3"/>
  <c r="T24" i="3"/>
  <c r="S24" i="3"/>
  <c r="R24" i="3"/>
  <c r="Q24" i="3"/>
  <c r="P24" i="3"/>
  <c r="E24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S21" i="3"/>
  <c r="R21" i="3"/>
  <c r="Q21" i="3"/>
  <c r="P21" i="3"/>
  <c r="E21" i="3"/>
  <c r="U20" i="3"/>
  <c r="T20" i="3"/>
  <c r="S20" i="3"/>
  <c r="R20" i="3"/>
  <c r="Q20" i="3"/>
  <c r="P20" i="3"/>
  <c r="E20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S17" i="3"/>
  <c r="R17" i="3"/>
  <c r="Q17" i="3"/>
  <c r="P17" i="3"/>
  <c r="E17" i="3"/>
  <c r="T17" i="3" s="1"/>
  <c r="U16" i="3"/>
  <c r="T16" i="3"/>
  <c r="S16" i="3"/>
  <c r="R16" i="3"/>
  <c r="Q16" i="3"/>
  <c r="P16" i="3"/>
  <c r="E16" i="3"/>
  <c r="S15" i="3"/>
  <c r="R15" i="3"/>
  <c r="Q15" i="3"/>
  <c r="P15" i="3"/>
  <c r="E15" i="3"/>
  <c r="U15" i="3" s="1"/>
  <c r="U14" i="3"/>
  <c r="T14" i="3"/>
  <c r="S14" i="3"/>
  <c r="R14" i="3"/>
  <c r="Q14" i="3"/>
  <c r="P14" i="3"/>
  <c r="E14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T11" i="3" s="1"/>
  <c r="T10" i="3"/>
  <c r="S10" i="3"/>
  <c r="R10" i="3"/>
  <c r="Q10" i="3"/>
  <c r="P10" i="3"/>
  <c r="E10" i="3"/>
  <c r="S9" i="3"/>
  <c r="S64" i="2"/>
  <c r="R64" i="2"/>
  <c r="Q64" i="2"/>
  <c r="P64" i="2"/>
  <c r="E64" i="2"/>
  <c r="T64" i="2" s="1"/>
  <c r="T63" i="2"/>
  <c r="S63" i="2"/>
  <c r="R63" i="2"/>
  <c r="Q63" i="2"/>
  <c r="P63" i="2"/>
  <c r="E63" i="2"/>
  <c r="S62" i="2"/>
  <c r="R62" i="2"/>
  <c r="S60" i="2"/>
  <c r="R60" i="2"/>
  <c r="Q60" i="2"/>
  <c r="P60" i="2"/>
  <c r="E60" i="2"/>
  <c r="T60" i="2" s="1"/>
  <c r="S59" i="2"/>
  <c r="R59" i="2"/>
  <c r="Q59" i="2"/>
  <c r="P59" i="2"/>
  <c r="E59" i="2"/>
  <c r="S58" i="2"/>
  <c r="R58" i="2"/>
  <c r="Q58" i="2"/>
  <c r="P58" i="2"/>
  <c r="E58" i="2"/>
  <c r="T58" i="2" s="1"/>
  <c r="S57" i="2"/>
  <c r="R57" i="2"/>
  <c r="Q57" i="2"/>
  <c r="P57" i="2"/>
  <c r="E57" i="2"/>
  <c r="T57" i="2" s="1"/>
  <c r="S56" i="2"/>
  <c r="R56" i="2"/>
  <c r="S55" i="2"/>
  <c r="R55" i="2"/>
  <c r="Q55" i="2"/>
  <c r="P55" i="2"/>
  <c r="E55" i="2"/>
  <c r="T55" i="2" s="1"/>
  <c r="S54" i="2"/>
  <c r="R54" i="2"/>
  <c r="Q54" i="2"/>
  <c r="P54" i="2"/>
  <c r="E54" i="2"/>
  <c r="U54" i="2" s="1"/>
  <c r="U53" i="2"/>
  <c r="S53" i="2"/>
  <c r="R53" i="2"/>
  <c r="Q53" i="2"/>
  <c r="P53" i="2"/>
  <c r="E53" i="2"/>
  <c r="T53" i="2" s="1"/>
  <c r="U52" i="2"/>
  <c r="T52" i="2"/>
  <c r="S52" i="2"/>
  <c r="R52" i="2"/>
  <c r="Q52" i="2"/>
  <c r="P52" i="2"/>
  <c r="E52" i="2"/>
  <c r="S51" i="2"/>
  <c r="R51" i="2"/>
  <c r="Q51" i="2"/>
  <c r="P51" i="2"/>
  <c r="E51" i="2"/>
  <c r="T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U46" i="2"/>
  <c r="T46" i="2"/>
  <c r="S46" i="2"/>
  <c r="R46" i="2"/>
  <c r="Q46" i="2"/>
  <c r="P46" i="2"/>
  <c r="E46" i="2"/>
  <c r="S45" i="2"/>
  <c r="R45" i="2"/>
  <c r="Q45" i="2"/>
  <c r="P45" i="2"/>
  <c r="E45" i="2"/>
  <c r="S44" i="2"/>
  <c r="S42" i="2"/>
  <c r="R42" i="2"/>
  <c r="Q42" i="2"/>
  <c r="P42" i="2"/>
  <c r="E42" i="2"/>
  <c r="T42" i="2" s="1"/>
  <c r="S41" i="2"/>
  <c r="R41" i="2"/>
  <c r="Q41" i="2"/>
  <c r="P41" i="2"/>
  <c r="E41" i="2"/>
  <c r="U41" i="2" s="1"/>
  <c r="S40" i="2"/>
  <c r="R40" i="2"/>
  <c r="Q40" i="2"/>
  <c r="P40" i="2"/>
  <c r="E40" i="2"/>
  <c r="T40" i="2" s="1"/>
  <c r="S39" i="2"/>
  <c r="R39" i="2"/>
  <c r="Q39" i="2"/>
  <c r="P39" i="2"/>
  <c r="E39" i="2"/>
  <c r="U39" i="2" s="1"/>
  <c r="S38" i="2"/>
  <c r="R38" i="2"/>
  <c r="Q38" i="2"/>
  <c r="P38" i="2"/>
  <c r="E38" i="2"/>
  <c r="T38" i="2" s="1"/>
  <c r="S37" i="2"/>
  <c r="R37" i="2"/>
  <c r="Q37" i="2"/>
  <c r="P37" i="2"/>
  <c r="E37" i="2"/>
  <c r="U37" i="2" s="1"/>
  <c r="T36" i="2"/>
  <c r="S36" i="2"/>
  <c r="R36" i="2"/>
  <c r="Q36" i="2"/>
  <c r="P36" i="2"/>
  <c r="E36" i="2"/>
  <c r="U36" i="2" s="1"/>
  <c r="S35" i="2"/>
  <c r="R35" i="2"/>
  <c r="Q35" i="2"/>
  <c r="P35" i="2"/>
  <c r="E35" i="2"/>
  <c r="U35" i="2" s="1"/>
  <c r="S34" i="2"/>
  <c r="R34" i="2"/>
  <c r="Q34" i="2"/>
  <c r="P34" i="2"/>
  <c r="E34" i="2"/>
  <c r="T34" i="2" s="1"/>
  <c r="S33" i="2"/>
  <c r="R33" i="2"/>
  <c r="Q33" i="2"/>
  <c r="P33" i="2"/>
  <c r="E33" i="2"/>
  <c r="T33" i="2" s="1"/>
  <c r="S32" i="2"/>
  <c r="R32" i="2"/>
  <c r="Q32" i="2"/>
  <c r="P32" i="2"/>
  <c r="E32" i="2"/>
  <c r="T32" i="2" s="1"/>
  <c r="S31" i="2"/>
  <c r="R31" i="2"/>
  <c r="Q31" i="2"/>
  <c r="P31" i="2"/>
  <c r="E31" i="2"/>
  <c r="U31" i="2" s="1"/>
  <c r="S30" i="2"/>
  <c r="R30" i="2"/>
  <c r="Q30" i="2"/>
  <c r="P30" i="2"/>
  <c r="E30" i="2"/>
  <c r="T30" i="2" s="1"/>
  <c r="S29" i="2"/>
  <c r="R29" i="2"/>
  <c r="Q29" i="2"/>
  <c r="P29" i="2"/>
  <c r="E29" i="2"/>
  <c r="U29" i="2" s="1"/>
  <c r="S28" i="2"/>
  <c r="S27" i="2"/>
  <c r="R27" i="2"/>
  <c r="Q27" i="2"/>
  <c r="P27" i="2"/>
  <c r="E27" i="2"/>
  <c r="U27" i="2" s="1"/>
  <c r="S26" i="2"/>
  <c r="R26" i="2"/>
  <c r="Q26" i="2"/>
  <c r="P26" i="2"/>
  <c r="E26" i="2"/>
  <c r="T26" i="2" s="1"/>
  <c r="U25" i="2"/>
  <c r="T25" i="2"/>
  <c r="S25" i="2"/>
  <c r="R25" i="2"/>
  <c r="Q25" i="2"/>
  <c r="P25" i="2"/>
  <c r="E25" i="2"/>
  <c r="S24" i="2"/>
  <c r="R24" i="2"/>
  <c r="Q24" i="2"/>
  <c r="P24" i="2"/>
  <c r="E24" i="2"/>
  <c r="T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T22" i="2" s="1"/>
  <c r="S21" i="2"/>
  <c r="R21" i="2"/>
  <c r="Q21" i="2"/>
  <c r="P21" i="2"/>
  <c r="E21" i="2"/>
  <c r="S20" i="2"/>
  <c r="R20" i="2"/>
  <c r="Q20" i="2"/>
  <c r="P20" i="2"/>
  <c r="E20" i="2"/>
  <c r="T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S17" i="2"/>
  <c r="R17" i="2"/>
  <c r="Q17" i="2"/>
  <c r="P17" i="2"/>
  <c r="E17" i="2"/>
  <c r="S16" i="2"/>
  <c r="R16" i="2"/>
  <c r="Q16" i="2"/>
  <c r="P16" i="2"/>
  <c r="E16" i="2"/>
  <c r="S15" i="2"/>
  <c r="R15" i="2"/>
  <c r="Q15" i="2"/>
  <c r="P15" i="2"/>
  <c r="E15" i="2"/>
  <c r="U15" i="2" s="1"/>
  <c r="U14" i="2"/>
  <c r="S14" i="2"/>
  <c r="R14" i="2"/>
  <c r="Q14" i="2"/>
  <c r="P14" i="2"/>
  <c r="E14" i="2"/>
  <c r="T14" i="2" s="1"/>
  <c r="S13" i="2"/>
  <c r="R13" i="2"/>
  <c r="Q13" i="2"/>
  <c r="P13" i="2"/>
  <c r="E13" i="2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S60" i="1"/>
  <c r="R60" i="1"/>
  <c r="Q60" i="1"/>
  <c r="P60" i="1"/>
  <c r="E60" i="1"/>
  <c r="U60" i="1" s="1"/>
  <c r="S59" i="1"/>
  <c r="R59" i="1"/>
  <c r="Q59" i="1"/>
  <c r="P59" i="1"/>
  <c r="E59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S55" i="1"/>
  <c r="R55" i="1"/>
  <c r="Q55" i="1"/>
  <c r="P55" i="1"/>
  <c r="E55" i="1"/>
  <c r="T55" i="1" s="1"/>
  <c r="S54" i="1"/>
  <c r="R54" i="1"/>
  <c r="Q54" i="1"/>
  <c r="P54" i="1"/>
  <c r="E54" i="1"/>
  <c r="U54" i="1" s="1"/>
  <c r="S53" i="1"/>
  <c r="R53" i="1"/>
  <c r="Q53" i="1"/>
  <c r="P53" i="1"/>
  <c r="E53" i="1"/>
  <c r="U52" i="1"/>
  <c r="T52" i="1"/>
  <c r="S52" i="1"/>
  <c r="R52" i="1"/>
  <c r="Q52" i="1"/>
  <c r="P52" i="1"/>
  <c r="E52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T49" i="1" s="1"/>
  <c r="U48" i="1"/>
  <c r="T48" i="1"/>
  <c r="S48" i="1"/>
  <c r="R48" i="1"/>
  <c r="Q48" i="1"/>
  <c r="P48" i="1"/>
  <c r="E48" i="1"/>
  <c r="S47" i="1"/>
  <c r="R47" i="1"/>
  <c r="Q47" i="1"/>
  <c r="P47" i="1"/>
  <c r="E47" i="1"/>
  <c r="U46" i="1"/>
  <c r="T46" i="1"/>
  <c r="S46" i="1"/>
  <c r="R46" i="1"/>
  <c r="Q46" i="1"/>
  <c r="P46" i="1"/>
  <c r="E46" i="1"/>
  <c r="S45" i="1"/>
  <c r="R45" i="1"/>
  <c r="Q45" i="1"/>
  <c r="P45" i="1"/>
  <c r="E45" i="1"/>
  <c r="S44" i="1"/>
  <c r="R44" i="1"/>
  <c r="S43" i="1"/>
  <c r="S42" i="1"/>
  <c r="R42" i="1"/>
  <c r="Q42" i="1"/>
  <c r="P42" i="1"/>
  <c r="E42" i="1"/>
  <c r="U42" i="1" s="1"/>
  <c r="S41" i="1"/>
  <c r="R41" i="1"/>
  <c r="Q41" i="1"/>
  <c r="P41" i="1"/>
  <c r="E41" i="1"/>
  <c r="T41" i="1" s="1"/>
  <c r="S40" i="1"/>
  <c r="R40" i="1"/>
  <c r="Q40" i="1"/>
  <c r="P40" i="1"/>
  <c r="E40" i="1"/>
  <c r="U40" i="1" s="1"/>
  <c r="S39" i="1"/>
  <c r="R39" i="1"/>
  <c r="Q39" i="1"/>
  <c r="P39" i="1"/>
  <c r="E39" i="1"/>
  <c r="T39" i="1" s="1"/>
  <c r="S38" i="1"/>
  <c r="R38" i="1"/>
  <c r="Q38" i="1"/>
  <c r="P38" i="1"/>
  <c r="E38" i="1"/>
  <c r="S37" i="1"/>
  <c r="R37" i="1"/>
  <c r="Q37" i="1"/>
  <c r="P37" i="1"/>
  <c r="E37" i="1"/>
  <c r="U37" i="1" s="1"/>
  <c r="U36" i="1"/>
  <c r="T36" i="1"/>
  <c r="S36" i="1"/>
  <c r="R36" i="1"/>
  <c r="Q36" i="1"/>
  <c r="P36" i="1"/>
  <c r="E36" i="1"/>
  <c r="U35" i="1"/>
  <c r="S35" i="1"/>
  <c r="R35" i="1"/>
  <c r="Q35" i="1"/>
  <c r="P35" i="1"/>
  <c r="E35" i="1"/>
  <c r="T35" i="1" s="1"/>
  <c r="U34" i="1"/>
  <c r="T34" i="1"/>
  <c r="S34" i="1"/>
  <c r="R34" i="1"/>
  <c r="Q34" i="1"/>
  <c r="P34" i="1"/>
  <c r="E34" i="1"/>
  <c r="S33" i="1"/>
  <c r="R33" i="1"/>
  <c r="Q33" i="1"/>
  <c r="P33" i="1"/>
  <c r="E33" i="1"/>
  <c r="S32" i="1"/>
  <c r="R32" i="1"/>
  <c r="Q32" i="1"/>
  <c r="P32" i="1"/>
  <c r="E32" i="1"/>
  <c r="U32" i="1" s="1"/>
  <c r="S31" i="1"/>
  <c r="R31" i="1"/>
  <c r="Q31" i="1"/>
  <c r="P31" i="1"/>
  <c r="E31" i="1"/>
  <c r="S30" i="1"/>
  <c r="R30" i="1"/>
  <c r="Q30" i="1"/>
  <c r="P30" i="1"/>
  <c r="E30" i="1"/>
  <c r="U30" i="1" s="1"/>
  <c r="S29" i="1"/>
  <c r="R29" i="1"/>
  <c r="Q29" i="1"/>
  <c r="P29" i="1"/>
  <c r="E29" i="1"/>
  <c r="S27" i="1"/>
  <c r="R27" i="1"/>
  <c r="Q27" i="1"/>
  <c r="P27" i="1"/>
  <c r="E27" i="1"/>
  <c r="T27" i="1" s="1"/>
  <c r="S26" i="1"/>
  <c r="R26" i="1"/>
  <c r="Q26" i="1"/>
  <c r="P26" i="1"/>
  <c r="E26" i="1"/>
  <c r="U25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U18" i="1"/>
  <c r="T18" i="1"/>
  <c r="S18" i="1"/>
  <c r="R18" i="1"/>
  <c r="Q18" i="1"/>
  <c r="P18" i="1"/>
  <c r="E18" i="1"/>
  <c r="S17" i="1"/>
  <c r="R17" i="1"/>
  <c r="Q17" i="1"/>
  <c r="P17" i="1"/>
  <c r="E17" i="1"/>
  <c r="U17" i="1" s="1"/>
  <c r="S16" i="1"/>
  <c r="R16" i="1"/>
  <c r="Q16" i="1"/>
  <c r="U16" i="1" s="1"/>
  <c r="P16" i="1"/>
  <c r="T16" i="1" s="1"/>
  <c r="E16" i="1"/>
  <c r="S15" i="1"/>
  <c r="R15" i="1"/>
  <c r="Q15" i="1"/>
  <c r="P15" i="1"/>
  <c r="E15" i="1"/>
  <c r="T15" i="1" s="1"/>
  <c r="U14" i="1"/>
  <c r="S14" i="1"/>
  <c r="R14" i="1"/>
  <c r="Q14" i="1"/>
  <c r="P14" i="1"/>
  <c r="E14" i="1"/>
  <c r="T14" i="1" s="1"/>
  <c r="S13" i="1"/>
  <c r="R13" i="1"/>
  <c r="Q13" i="1"/>
  <c r="P13" i="1"/>
  <c r="E13" i="1"/>
  <c r="U13" i="1" s="1"/>
  <c r="S12" i="1"/>
  <c r="R12" i="1"/>
  <c r="Q12" i="1"/>
  <c r="P12" i="1"/>
  <c r="E12" i="1"/>
  <c r="S11" i="1"/>
  <c r="R11" i="1"/>
  <c r="Q11" i="1"/>
  <c r="P11" i="1"/>
  <c r="E11" i="1"/>
  <c r="T11" i="1" s="1"/>
  <c r="U10" i="1"/>
  <c r="S10" i="1"/>
  <c r="R10" i="1"/>
  <c r="Q10" i="1"/>
  <c r="P10" i="1"/>
  <c r="E10" i="1"/>
  <c r="U24" i="2" l="1"/>
  <c r="T37" i="2"/>
  <c r="T41" i="2"/>
  <c r="T54" i="2"/>
  <c r="T15" i="5"/>
  <c r="T46" i="5"/>
  <c r="U55" i="7"/>
  <c r="T55" i="7"/>
  <c r="T46" i="9"/>
  <c r="U24" i="16"/>
  <c r="T24" i="16"/>
  <c r="U31" i="18"/>
  <c r="U18" i="19"/>
  <c r="T18" i="19"/>
  <c r="U26" i="19"/>
  <c r="T26" i="19"/>
  <c r="T30" i="19"/>
  <c r="U27" i="20"/>
  <c r="T27" i="20"/>
  <c r="R28" i="9"/>
  <c r="B43" i="19"/>
  <c r="B61" i="19" s="1"/>
  <c r="B65" i="19" s="1"/>
  <c r="L43" i="18"/>
  <c r="N43" i="7"/>
  <c r="T57" i="1"/>
  <c r="U21" i="2"/>
  <c r="T21" i="2"/>
  <c r="U51" i="3"/>
  <c r="T24" i="5"/>
  <c r="U24" i="5"/>
  <c r="T32" i="5"/>
  <c r="T55" i="8"/>
  <c r="T32" i="13"/>
  <c r="U45" i="15"/>
  <c r="U31" i="19"/>
  <c r="T31" i="19"/>
  <c r="U64" i="20"/>
  <c r="T15" i="23"/>
  <c r="U15" i="23"/>
  <c r="T37" i="23"/>
  <c r="U37" i="23"/>
  <c r="W61" i="10"/>
  <c r="W65" i="10" s="1"/>
  <c r="U37" i="11"/>
  <c r="T37" i="11"/>
  <c r="U48" i="19"/>
  <c r="T48" i="19"/>
  <c r="R44" i="2"/>
  <c r="R56" i="5"/>
  <c r="U12" i="13"/>
  <c r="T33" i="18"/>
  <c r="U33" i="18"/>
  <c r="U40" i="6"/>
  <c r="T40" i="6"/>
  <c r="T48" i="7"/>
  <c r="U48" i="7"/>
  <c r="T30" i="8"/>
  <c r="U30" i="8"/>
  <c r="T13" i="13"/>
  <c r="U13" i="13"/>
  <c r="U55" i="14"/>
  <c r="T55" i="14"/>
  <c r="T18" i="15"/>
  <c r="T60" i="17"/>
  <c r="T12" i="18"/>
  <c r="U12" i="18"/>
  <c r="U12" i="20"/>
  <c r="U20" i="20"/>
  <c r="W8" i="17"/>
  <c r="F43" i="9"/>
  <c r="U47" i="1"/>
  <c r="T47" i="1"/>
  <c r="T54" i="1"/>
  <c r="U46" i="4"/>
  <c r="T50" i="4"/>
  <c r="T36" i="6"/>
  <c r="U36" i="6"/>
  <c r="T42" i="9"/>
  <c r="U42" i="9"/>
  <c r="U51" i="9"/>
  <c r="T59" i="9"/>
  <c r="T23" i="11"/>
  <c r="U27" i="11"/>
  <c r="T27" i="11"/>
  <c r="T47" i="14"/>
  <c r="U47" i="14"/>
  <c r="T23" i="18"/>
  <c r="U54" i="19"/>
  <c r="T58" i="19"/>
  <c r="T63" i="19"/>
  <c r="U13" i="20"/>
  <c r="T16" i="21"/>
  <c r="U16" i="21"/>
  <c r="T49" i="21"/>
  <c r="T54" i="21"/>
  <c r="U20" i="22"/>
  <c r="T20" i="22"/>
  <c r="N8" i="4"/>
  <c r="U37" i="10"/>
  <c r="T37" i="10"/>
  <c r="U41" i="23"/>
  <c r="T41" i="23"/>
  <c r="T27" i="13"/>
  <c r="U20" i="16"/>
  <c r="T40" i="5"/>
  <c r="U40" i="5"/>
  <c r="U45" i="20"/>
  <c r="U17" i="2"/>
  <c r="T17" i="2"/>
  <c r="T53" i="15"/>
  <c r="U36" i="15"/>
  <c r="T36" i="15"/>
  <c r="U38" i="8"/>
  <c r="T38" i="8"/>
  <c r="U59" i="1"/>
  <c r="T59" i="1"/>
  <c r="T51" i="18"/>
  <c r="U51" i="18"/>
  <c r="U51" i="11"/>
  <c r="T51" i="11"/>
  <c r="U14" i="20"/>
  <c r="T14" i="20"/>
  <c r="U64" i="5"/>
  <c r="T64" i="5"/>
  <c r="T18" i="8"/>
  <c r="U18" i="8"/>
  <c r="T31" i="17"/>
  <c r="U31" i="17"/>
  <c r="U39" i="22"/>
  <c r="T39" i="22"/>
  <c r="U22" i="23"/>
  <c r="T22" i="23"/>
  <c r="T23" i="9"/>
  <c r="U15" i="13"/>
  <c r="T15" i="13"/>
  <c r="T13" i="15"/>
  <c r="U13" i="15"/>
  <c r="U38" i="19"/>
  <c r="T38" i="19"/>
  <c r="T26" i="22"/>
  <c r="U26" i="22"/>
  <c r="T55" i="23"/>
  <c r="U55" i="23"/>
  <c r="U32" i="8"/>
  <c r="T32" i="8"/>
  <c r="U54" i="10"/>
  <c r="T54" i="10"/>
  <c r="U32" i="20"/>
  <c r="T32" i="20"/>
  <c r="U24" i="10"/>
  <c r="T24" i="10"/>
  <c r="J43" i="10"/>
  <c r="R43" i="10" s="1"/>
  <c r="R56" i="10"/>
  <c r="T32" i="1"/>
  <c r="T30" i="3"/>
  <c r="T36" i="7"/>
  <c r="U63" i="9"/>
  <c r="U58" i="15"/>
  <c r="T58" i="15"/>
  <c r="T59" i="20"/>
  <c r="U59" i="20"/>
  <c r="T10" i="21"/>
  <c r="U10" i="21"/>
  <c r="T10" i="23"/>
  <c r="M43" i="1"/>
  <c r="U13" i="2"/>
  <c r="T13" i="2"/>
  <c r="U26" i="3"/>
  <c r="T26" i="3"/>
  <c r="T27" i="8"/>
  <c r="U18" i="11"/>
  <c r="T18" i="11"/>
  <c r="U12" i="16"/>
  <c r="T41" i="16"/>
  <c r="U15" i="19"/>
  <c r="T15" i="19"/>
  <c r="N43" i="1"/>
  <c r="H43" i="18"/>
  <c r="T20" i="5"/>
  <c r="U48" i="8"/>
  <c r="T48" i="8"/>
  <c r="U29" i="9"/>
  <c r="T29" i="9"/>
  <c r="U25" i="10"/>
  <c r="T25" i="10"/>
  <c r="T14" i="11"/>
  <c r="U52" i="11"/>
  <c r="U42" i="12"/>
  <c r="T42" i="12"/>
  <c r="U32" i="14"/>
  <c r="T32" i="14"/>
  <c r="U64" i="15"/>
  <c r="T64" i="15"/>
  <c r="U55" i="17"/>
  <c r="T55" i="17"/>
  <c r="T14" i="18"/>
  <c r="U50" i="22"/>
  <c r="J43" i="8"/>
  <c r="R43" i="8" s="1"/>
  <c r="R44" i="8"/>
  <c r="I43" i="22"/>
  <c r="T20" i="7"/>
  <c r="U13" i="10"/>
  <c r="U37" i="22"/>
  <c r="T37" i="22"/>
  <c r="T31" i="2"/>
  <c r="T12" i="4"/>
  <c r="U53" i="6"/>
  <c r="U47" i="7"/>
  <c r="U27" i="21"/>
  <c r="T27" i="21"/>
  <c r="L8" i="9"/>
  <c r="L61" i="9" s="1"/>
  <c r="L65" i="9" s="1"/>
  <c r="U41" i="1"/>
  <c r="U33" i="4"/>
  <c r="U25" i="9"/>
  <c r="U34" i="12"/>
  <c r="R44" i="16"/>
  <c r="T49" i="16"/>
  <c r="U49" i="16"/>
  <c r="U50" i="21"/>
  <c r="T50" i="21"/>
  <c r="T33" i="22"/>
  <c r="G43" i="23"/>
  <c r="G61" i="23" s="1"/>
  <c r="G65" i="23" s="1"/>
  <c r="T30" i="1"/>
  <c r="U49" i="3"/>
  <c r="T27" i="6"/>
  <c r="M8" i="12"/>
  <c r="M61" i="12" s="1"/>
  <c r="M65" i="12" s="1"/>
  <c r="T38" i="1"/>
  <c r="U38" i="1"/>
  <c r="U57" i="2"/>
  <c r="U45" i="3"/>
  <c r="T59" i="3"/>
  <c r="U59" i="3"/>
  <c r="T31" i="5"/>
  <c r="U17" i="9"/>
  <c r="U20" i="11"/>
  <c r="T20" i="11"/>
  <c r="U53" i="12"/>
  <c r="U59" i="12"/>
  <c r="T59" i="12"/>
  <c r="U17" i="17"/>
  <c r="T24" i="22"/>
  <c r="J8" i="8"/>
  <c r="R8" i="8" s="1"/>
  <c r="R28" i="8"/>
  <c r="T26" i="17"/>
  <c r="U26" i="17"/>
  <c r="U45" i="17"/>
  <c r="T45" i="17"/>
  <c r="T58" i="18"/>
  <c r="U58" i="18"/>
  <c r="T51" i="21"/>
  <c r="U51" i="21"/>
  <c r="U33" i="21"/>
  <c r="T33" i="21"/>
  <c r="U37" i="21"/>
  <c r="T37" i="21"/>
  <c r="T36" i="20"/>
  <c r="U36" i="20"/>
  <c r="T13" i="21"/>
  <c r="U14" i="23"/>
  <c r="T14" i="23"/>
  <c r="G43" i="10"/>
  <c r="U33" i="2"/>
  <c r="T21" i="3"/>
  <c r="U21" i="3"/>
  <c r="U19" i="9"/>
  <c r="T19" i="9"/>
  <c r="U40" i="13"/>
  <c r="T40" i="13"/>
  <c r="T36" i="5"/>
  <c r="U36" i="5"/>
  <c r="T59" i="5"/>
  <c r="U59" i="5"/>
  <c r="U10" i="8"/>
  <c r="U36" i="8"/>
  <c r="T59" i="13"/>
  <c r="U59" i="13"/>
  <c r="U46" i="16"/>
  <c r="U30" i="21"/>
  <c r="T30" i="21"/>
  <c r="T47" i="23"/>
  <c r="U47" i="23"/>
  <c r="T47" i="2"/>
  <c r="U47" i="2"/>
  <c r="U50" i="5"/>
  <c r="T50" i="5"/>
  <c r="U29" i="5"/>
  <c r="T29" i="5"/>
  <c r="U24" i="7"/>
  <c r="T24" i="7"/>
  <c r="U16" i="12"/>
  <c r="T16" i="12"/>
  <c r="T17" i="15"/>
  <c r="T32" i="7"/>
  <c r="T52" i="8"/>
  <c r="U52" i="8"/>
  <c r="T60" i="8"/>
  <c r="U37" i="16"/>
  <c r="T22" i="19"/>
  <c r="V43" i="14"/>
  <c r="U58" i="4"/>
  <c r="T58" i="4"/>
  <c r="U17" i="10"/>
  <c r="T17" i="10"/>
  <c r="T21" i="10"/>
  <c r="U21" i="10"/>
  <c r="T30" i="11"/>
  <c r="U24" i="13"/>
  <c r="T24" i="13"/>
  <c r="O43" i="2"/>
  <c r="U49" i="6"/>
  <c r="T49" i="6"/>
  <c r="T47" i="17"/>
  <c r="U47" i="17"/>
  <c r="U39" i="21"/>
  <c r="T39" i="21"/>
  <c r="T51" i="22"/>
  <c r="U51" i="22"/>
  <c r="U24" i="23"/>
  <c r="T24" i="23"/>
  <c r="U17" i="5"/>
  <c r="T17" i="5"/>
  <c r="U64" i="6"/>
  <c r="T64" i="6"/>
  <c r="T35" i="11"/>
  <c r="U35" i="11"/>
  <c r="T19" i="14"/>
  <c r="U19" i="14"/>
  <c r="U29" i="17"/>
  <c r="T29" i="17"/>
  <c r="P28" i="20"/>
  <c r="U47" i="20"/>
  <c r="T47" i="20"/>
  <c r="T24" i="1"/>
  <c r="T22" i="3"/>
  <c r="T54" i="4"/>
  <c r="U54" i="4"/>
  <c r="T20" i="13"/>
  <c r="U20" i="18"/>
  <c r="T20" i="18"/>
  <c r="U34" i="20"/>
  <c r="T34" i="20"/>
  <c r="T17" i="1"/>
  <c r="T20" i="4"/>
  <c r="T32" i="6"/>
  <c r="U32" i="6"/>
  <c r="T31" i="11"/>
  <c r="T36" i="19"/>
  <c r="H8" i="15"/>
  <c r="T53" i="3"/>
  <c r="T17" i="4"/>
  <c r="U17" i="4"/>
  <c r="U26" i="7"/>
  <c r="T26" i="7"/>
  <c r="Q56" i="10"/>
  <c r="T32" i="3"/>
  <c r="T64" i="3"/>
  <c r="U21" i="4"/>
  <c r="T21" i="4"/>
  <c r="U26" i="1"/>
  <c r="T26" i="1"/>
  <c r="T31" i="1"/>
  <c r="U31" i="1"/>
  <c r="T24" i="6"/>
  <c r="U24" i="6"/>
  <c r="U46" i="8"/>
  <c r="T30" i="9"/>
  <c r="T26" i="10"/>
  <c r="U54" i="12"/>
  <c r="T54" i="12"/>
  <c r="U21" i="13"/>
  <c r="T34" i="13"/>
  <c r="T33" i="14"/>
  <c r="T37" i="14"/>
  <c r="T25" i="17"/>
  <c r="T58" i="17"/>
  <c r="U58" i="17"/>
  <c r="U17" i="22"/>
  <c r="T17" i="22"/>
  <c r="G8" i="18"/>
  <c r="I8" i="10"/>
  <c r="D8" i="8"/>
  <c r="D61" i="8" s="1"/>
  <c r="D65" i="8" s="1"/>
  <c r="B43" i="1"/>
  <c r="T14" i="8"/>
  <c r="U14" i="8"/>
  <c r="U40" i="8"/>
  <c r="T40" i="8"/>
  <c r="T47" i="11"/>
  <c r="U32" i="12"/>
  <c r="T32" i="12"/>
  <c r="U10" i="9"/>
  <c r="T59" i="2"/>
  <c r="U59" i="2"/>
  <c r="U15" i="9"/>
  <c r="T15" i="9"/>
  <c r="U50" i="13"/>
  <c r="T50" i="13"/>
  <c r="U26" i="6"/>
  <c r="T26" i="6"/>
  <c r="U57" i="3"/>
  <c r="T57" i="3"/>
  <c r="U27" i="14"/>
  <c r="T27" i="14"/>
  <c r="T50" i="15"/>
  <c r="U50" i="15"/>
  <c r="U27" i="18"/>
  <c r="T27" i="18"/>
  <c r="U51" i="20"/>
  <c r="T51" i="20"/>
  <c r="T64" i="4"/>
  <c r="U64" i="4"/>
  <c r="U41" i="22"/>
  <c r="T41" i="22"/>
  <c r="T45" i="11"/>
  <c r="T25" i="12"/>
  <c r="U25" i="12"/>
  <c r="T17" i="13"/>
  <c r="U17" i="13"/>
  <c r="D43" i="9"/>
  <c r="U41" i="4"/>
  <c r="T41" i="4"/>
  <c r="T37" i="1"/>
  <c r="T38" i="9"/>
  <c r="U38" i="9"/>
  <c r="E62" i="17"/>
  <c r="U62" i="17" s="1"/>
  <c r="U63" i="17"/>
  <c r="T63" i="17"/>
  <c r="T59" i="11"/>
  <c r="U59" i="11"/>
  <c r="T33" i="3"/>
  <c r="U20" i="6"/>
  <c r="T20" i="6"/>
  <c r="T22" i="8"/>
  <c r="U22" i="8"/>
  <c r="U26" i="8"/>
  <c r="T26" i="8"/>
  <c r="U12" i="11"/>
  <c r="T12" i="11"/>
  <c r="T50" i="12"/>
  <c r="U50" i="12"/>
  <c r="U22" i="13"/>
  <c r="T22" i="13"/>
  <c r="U30" i="14"/>
  <c r="T30" i="14"/>
  <c r="U38" i="14"/>
  <c r="T38" i="14"/>
  <c r="T13" i="20"/>
  <c r="T21" i="20"/>
  <c r="U39" i="20"/>
  <c r="T39" i="20"/>
  <c r="T52" i="20"/>
  <c r="U20" i="21"/>
  <c r="U40" i="21"/>
  <c r="T64" i="21"/>
  <c r="T49" i="22"/>
  <c r="U49" i="22"/>
  <c r="K8" i="19"/>
  <c r="S8" i="19" s="1"/>
  <c r="H8" i="18"/>
  <c r="H61" i="18" s="1"/>
  <c r="H65" i="18" s="1"/>
  <c r="T54" i="22"/>
  <c r="K8" i="14"/>
  <c r="S8" i="14" s="1"/>
  <c r="N8" i="11"/>
  <c r="O43" i="1"/>
  <c r="M43" i="22"/>
  <c r="W43" i="13"/>
  <c r="T53" i="1"/>
  <c r="U53" i="1"/>
  <c r="T23" i="6"/>
  <c r="U31" i="7"/>
  <c r="U53" i="7"/>
  <c r="T23" i="22"/>
  <c r="G8" i="23"/>
  <c r="L8" i="14"/>
  <c r="G8" i="12"/>
  <c r="D65" i="2"/>
  <c r="H43" i="16"/>
  <c r="T53" i="7"/>
  <c r="P62" i="12"/>
  <c r="T26" i="23"/>
  <c r="F8" i="23"/>
  <c r="G43" i="16"/>
  <c r="O43" i="7"/>
  <c r="O61" i="7" s="1"/>
  <c r="O65" i="7" s="1"/>
  <c r="U27" i="5"/>
  <c r="T27" i="5"/>
  <c r="Q44" i="7"/>
  <c r="U58" i="7"/>
  <c r="T58" i="7"/>
  <c r="T14" i="9"/>
  <c r="U14" i="9"/>
  <c r="T23" i="13"/>
  <c r="U32" i="18"/>
  <c r="T32" i="18"/>
  <c r="T46" i="22"/>
  <c r="D8" i="18"/>
  <c r="M8" i="14"/>
  <c r="H8" i="12"/>
  <c r="H61" i="12" s="1"/>
  <c r="S28" i="1"/>
  <c r="K8" i="12"/>
  <c r="K61" i="12" s="1"/>
  <c r="S28" i="12"/>
  <c r="N43" i="2"/>
  <c r="J43" i="6"/>
  <c r="R43" i="6" s="1"/>
  <c r="T54" i="5"/>
  <c r="T23" i="17"/>
  <c r="W8" i="3"/>
  <c r="F43" i="4"/>
  <c r="U36" i="17"/>
  <c r="D8" i="22"/>
  <c r="N8" i="21"/>
  <c r="K8" i="5"/>
  <c r="S8" i="5" s="1"/>
  <c r="G43" i="4"/>
  <c r="O43" i="3"/>
  <c r="U13" i="11"/>
  <c r="U15" i="21"/>
  <c r="T15" i="21"/>
  <c r="K8" i="1"/>
  <c r="S8" i="1" s="1"/>
  <c r="F8" i="22"/>
  <c r="O8" i="21"/>
  <c r="D8" i="11"/>
  <c r="W8" i="13"/>
  <c r="W61" i="13" s="1"/>
  <c r="W65" i="13" s="1"/>
  <c r="W8" i="2"/>
  <c r="W61" i="2" s="1"/>
  <c r="W65" i="2" s="1"/>
  <c r="D43" i="18"/>
  <c r="M43" i="17"/>
  <c r="M61" i="17" s="1"/>
  <c r="M65" i="17" s="1"/>
  <c r="G43" i="15"/>
  <c r="O43" i="14"/>
  <c r="U46" i="5"/>
  <c r="W8" i="14"/>
  <c r="W61" i="14" s="1"/>
  <c r="W65" i="14" s="1"/>
  <c r="U55" i="3"/>
  <c r="T55" i="3"/>
  <c r="U54" i="5"/>
  <c r="U46" i="15"/>
  <c r="T46" i="15"/>
  <c r="U25" i="22"/>
  <c r="T25" i="22"/>
  <c r="I8" i="13"/>
  <c r="F43" i="15"/>
  <c r="U12" i="1"/>
  <c r="T12" i="1"/>
  <c r="T42" i="3"/>
  <c r="U42" i="3"/>
  <c r="U37" i="6"/>
  <c r="T37" i="6"/>
  <c r="T34" i="10"/>
  <c r="U34" i="10"/>
  <c r="U23" i="19"/>
  <c r="T14" i="22"/>
  <c r="U14" i="22"/>
  <c r="L8" i="1"/>
  <c r="L61" i="1" s="1"/>
  <c r="L65" i="1" s="1"/>
  <c r="U53" i="8"/>
  <c r="T53" i="8"/>
  <c r="U37" i="17"/>
  <c r="T37" i="17"/>
  <c r="N8" i="10"/>
  <c r="N61" i="10" s="1"/>
  <c r="N65" i="10" s="1"/>
  <c r="D8" i="6"/>
  <c r="F43" i="21"/>
  <c r="S28" i="4"/>
  <c r="B43" i="18"/>
  <c r="N43" i="10"/>
  <c r="G43" i="22"/>
  <c r="R28" i="14"/>
  <c r="O43" i="13"/>
  <c r="O61" i="13" s="1"/>
  <c r="O65" i="13" s="1"/>
  <c r="O43" i="4"/>
  <c r="G43" i="5"/>
  <c r="R44" i="20"/>
  <c r="I8" i="1"/>
  <c r="I61" i="1" s="1"/>
  <c r="I65" i="1" s="1"/>
  <c r="C8" i="22"/>
  <c r="C8" i="13"/>
  <c r="M8" i="9"/>
  <c r="S9" i="4"/>
  <c r="W8" i="18"/>
  <c r="R28" i="22"/>
  <c r="L8" i="12"/>
  <c r="L61" i="12" s="1"/>
  <c r="L65" i="12" s="1"/>
  <c r="C8" i="8"/>
  <c r="G43" i="9"/>
  <c r="N43" i="8"/>
  <c r="G43" i="3"/>
  <c r="M43" i="18"/>
  <c r="J43" i="3"/>
  <c r="R43" i="3" s="1"/>
  <c r="W43" i="14"/>
  <c r="V43" i="3"/>
  <c r="G43" i="6"/>
  <c r="L43" i="3"/>
  <c r="E62" i="7"/>
  <c r="U62" i="7" s="1"/>
  <c r="U31" i="8"/>
  <c r="U31" i="14"/>
  <c r="T36" i="17"/>
  <c r="T31" i="18"/>
  <c r="P62" i="18"/>
  <c r="T33" i="20"/>
  <c r="U23" i="21"/>
  <c r="U31" i="23"/>
  <c r="P62" i="23"/>
  <c r="M8" i="1"/>
  <c r="M61" i="1" s="1"/>
  <c r="M65" i="1" s="1"/>
  <c r="H8" i="22"/>
  <c r="H61" i="22" s="1"/>
  <c r="H65" i="22" s="1"/>
  <c r="C8" i="20"/>
  <c r="H8" i="16"/>
  <c r="H61" i="16" s="1"/>
  <c r="H65" i="16" s="1"/>
  <c r="O8" i="12"/>
  <c r="O61" i="12" s="1"/>
  <c r="O65" i="12" s="1"/>
  <c r="L8" i="7"/>
  <c r="J8" i="20"/>
  <c r="R8" i="20" s="1"/>
  <c r="H8" i="8"/>
  <c r="N43" i="21"/>
  <c r="N43" i="18"/>
  <c r="B43" i="13"/>
  <c r="B43" i="10"/>
  <c r="I43" i="6"/>
  <c r="W43" i="3"/>
  <c r="J43" i="18"/>
  <c r="R43" i="18" s="1"/>
  <c r="B43" i="9"/>
  <c r="M43" i="3"/>
  <c r="T36" i="8"/>
  <c r="U23" i="9"/>
  <c r="U54" i="11"/>
  <c r="T46" i="12"/>
  <c r="T53" i="13"/>
  <c r="T33" i="15"/>
  <c r="U33" i="20"/>
  <c r="T18" i="23"/>
  <c r="C8" i="23"/>
  <c r="C61" i="23" s="1"/>
  <c r="C65" i="23" s="1"/>
  <c r="M8" i="22"/>
  <c r="M61" i="22" s="1"/>
  <c r="M65" i="22" s="1"/>
  <c r="D8" i="14"/>
  <c r="F8" i="11"/>
  <c r="F61" i="11" s="1"/>
  <c r="F65" i="11" s="1"/>
  <c r="S28" i="18"/>
  <c r="J43" i="19"/>
  <c r="R43" i="19" s="1"/>
  <c r="D43" i="17"/>
  <c r="G43" i="7"/>
  <c r="H43" i="4"/>
  <c r="J8" i="6"/>
  <c r="I43" i="13"/>
  <c r="I61" i="13" s="1"/>
  <c r="I65" i="13" s="1"/>
  <c r="B43" i="17"/>
  <c r="K8" i="6"/>
  <c r="S8" i="6" s="1"/>
  <c r="F43" i="1"/>
  <c r="F61" i="1" s="1"/>
  <c r="F65" i="1" s="1"/>
  <c r="J43" i="13"/>
  <c r="R43" i="13" s="1"/>
  <c r="B43" i="8"/>
  <c r="J43" i="9"/>
  <c r="R43" i="9" s="1"/>
  <c r="F43" i="12"/>
  <c r="O43" i="11"/>
  <c r="B43" i="5"/>
  <c r="B61" i="5" s="1"/>
  <c r="B65" i="5" s="1"/>
  <c r="B8" i="9"/>
  <c r="L8" i="8"/>
  <c r="L61" i="8" s="1"/>
  <c r="L65" i="8" s="1"/>
  <c r="W8" i="23"/>
  <c r="W61" i="23" s="1"/>
  <c r="W65" i="23" s="1"/>
  <c r="F43" i="20"/>
  <c r="F61" i="20" s="1"/>
  <c r="F65" i="20" s="1"/>
  <c r="B43" i="2"/>
  <c r="W43" i="10"/>
  <c r="U16" i="2"/>
  <c r="U54" i="17"/>
  <c r="U22" i="20"/>
  <c r="U13" i="21"/>
  <c r="U12" i="23"/>
  <c r="C8" i="21"/>
  <c r="M8" i="20"/>
  <c r="I8" i="17"/>
  <c r="I61" i="17" s="1"/>
  <c r="I65" i="17" s="1"/>
  <c r="I8" i="14"/>
  <c r="I61" i="14" s="1"/>
  <c r="I65" i="14" s="1"/>
  <c r="R9" i="11"/>
  <c r="K8" i="3"/>
  <c r="S8" i="3" s="1"/>
  <c r="V8" i="11"/>
  <c r="V61" i="11" s="1"/>
  <c r="V65" i="11" s="1"/>
  <c r="R28" i="21"/>
  <c r="L8" i="11"/>
  <c r="H8" i="9"/>
  <c r="H61" i="9" s="1"/>
  <c r="H65" i="9" s="1"/>
  <c r="G43" i="20"/>
  <c r="V43" i="19"/>
  <c r="V43" i="9"/>
  <c r="L43" i="9"/>
  <c r="L8" i="20"/>
  <c r="L61" i="20" s="1"/>
  <c r="L65" i="20" s="1"/>
  <c r="H8" i="17"/>
  <c r="H61" i="17" s="1"/>
  <c r="H65" i="17" s="1"/>
  <c r="H8" i="4"/>
  <c r="H61" i="4" s="1"/>
  <c r="H65" i="4" s="1"/>
  <c r="U16" i="5"/>
  <c r="T35" i="5"/>
  <c r="U50" i="6"/>
  <c r="T10" i="10"/>
  <c r="T46" i="10"/>
  <c r="T41" i="11"/>
  <c r="U21" i="12"/>
  <c r="T58" i="13"/>
  <c r="T20" i="15"/>
  <c r="U33" i="15"/>
  <c r="U21" i="17"/>
  <c r="T11" i="22"/>
  <c r="U31" i="22"/>
  <c r="T12" i="23"/>
  <c r="U23" i="23"/>
  <c r="U33" i="23"/>
  <c r="U36" i="23"/>
  <c r="U64" i="23"/>
  <c r="I8" i="23"/>
  <c r="I61" i="23" s="1"/>
  <c r="I65" i="23" s="1"/>
  <c r="N8" i="20"/>
  <c r="N61" i="20" s="1"/>
  <c r="N65" i="20" s="1"/>
  <c r="R9" i="14"/>
  <c r="D8" i="9"/>
  <c r="D61" i="9" s="1"/>
  <c r="D65" i="9" s="1"/>
  <c r="W8" i="11"/>
  <c r="S28" i="21"/>
  <c r="L8" i="16"/>
  <c r="L61" i="16" s="1"/>
  <c r="I8" i="9"/>
  <c r="M43" i="13"/>
  <c r="M43" i="10"/>
  <c r="F43" i="8"/>
  <c r="M43" i="4"/>
  <c r="Q62" i="23"/>
  <c r="U60" i="23"/>
  <c r="H43" i="23"/>
  <c r="H61" i="23" s="1"/>
  <c r="H65" i="23" s="1"/>
  <c r="J43" i="23"/>
  <c r="R43" i="23" s="1"/>
  <c r="M61" i="23"/>
  <c r="M65" i="23" s="1"/>
  <c r="B43" i="23"/>
  <c r="F61" i="23"/>
  <c r="F65" i="23" s="1"/>
  <c r="C43" i="23"/>
  <c r="L43" i="23"/>
  <c r="L61" i="23" s="1"/>
  <c r="L65" i="23" s="1"/>
  <c r="P56" i="23"/>
  <c r="D43" i="23"/>
  <c r="D61" i="23" s="1"/>
  <c r="D65" i="23" s="1"/>
  <c r="U49" i="23"/>
  <c r="R44" i="23"/>
  <c r="Q44" i="23"/>
  <c r="N61" i="23"/>
  <c r="N65" i="23" s="1"/>
  <c r="T50" i="23"/>
  <c r="O61" i="23"/>
  <c r="O65" i="23" s="1"/>
  <c r="U42" i="23"/>
  <c r="R28" i="23"/>
  <c r="T35" i="23"/>
  <c r="V8" i="23"/>
  <c r="V61" i="23" s="1"/>
  <c r="V65" i="23" s="1"/>
  <c r="S9" i="23"/>
  <c r="R9" i="23"/>
  <c r="Q9" i="23"/>
  <c r="K8" i="23"/>
  <c r="S8" i="23" s="1"/>
  <c r="P62" i="22"/>
  <c r="U64" i="22"/>
  <c r="B43" i="22"/>
  <c r="P56" i="22"/>
  <c r="L43" i="22"/>
  <c r="L61" i="22" s="1"/>
  <c r="L65" i="22" s="1"/>
  <c r="D43" i="22"/>
  <c r="N61" i="22"/>
  <c r="N65" i="22" s="1"/>
  <c r="F43" i="22"/>
  <c r="T48" i="22"/>
  <c r="V43" i="22"/>
  <c r="T52" i="22"/>
  <c r="J43" i="22"/>
  <c r="R43" i="22" s="1"/>
  <c r="V8" i="22"/>
  <c r="V61" i="22" s="1"/>
  <c r="V65" i="22" s="1"/>
  <c r="I8" i="22"/>
  <c r="I61" i="22" s="1"/>
  <c r="I65" i="22" s="1"/>
  <c r="T29" i="22"/>
  <c r="G8" i="22"/>
  <c r="G61" i="22" s="1"/>
  <c r="G65" i="22" s="1"/>
  <c r="O8" i="22"/>
  <c r="O61" i="22" s="1"/>
  <c r="O65" i="22" s="1"/>
  <c r="W8" i="22"/>
  <c r="W61" i="22" s="1"/>
  <c r="W65" i="22" s="1"/>
  <c r="B8" i="22"/>
  <c r="D65" i="21"/>
  <c r="L61" i="21"/>
  <c r="L65" i="21" s="1"/>
  <c r="W43" i="21"/>
  <c r="W61" i="21" s="1"/>
  <c r="W65" i="21" s="1"/>
  <c r="F61" i="21"/>
  <c r="F65" i="21" s="1"/>
  <c r="N61" i="21"/>
  <c r="N65" i="21" s="1"/>
  <c r="G61" i="21"/>
  <c r="G65" i="21" s="1"/>
  <c r="O61" i="21"/>
  <c r="O65" i="21" s="1"/>
  <c r="U48" i="21"/>
  <c r="K8" i="21"/>
  <c r="T38" i="21"/>
  <c r="P28" i="21"/>
  <c r="H8" i="21"/>
  <c r="H61" i="21" s="1"/>
  <c r="H65" i="21" s="1"/>
  <c r="I8" i="21"/>
  <c r="I61" i="21" s="1"/>
  <c r="I65" i="21" s="1"/>
  <c r="S9" i="21"/>
  <c r="T19" i="21"/>
  <c r="R9" i="21"/>
  <c r="E62" i="20"/>
  <c r="U62" i="20" s="1"/>
  <c r="B43" i="20"/>
  <c r="W43" i="20"/>
  <c r="H43" i="20"/>
  <c r="I43" i="20"/>
  <c r="I61" i="20" s="1"/>
  <c r="I65" i="20" s="1"/>
  <c r="T58" i="20"/>
  <c r="D61" i="20"/>
  <c r="D65" i="20" s="1"/>
  <c r="G61" i="20"/>
  <c r="G65" i="20" s="1"/>
  <c r="O61" i="20"/>
  <c r="O65" i="20" s="1"/>
  <c r="T50" i="20"/>
  <c r="U41" i="20"/>
  <c r="R28" i="20"/>
  <c r="H8" i="20"/>
  <c r="S28" i="20"/>
  <c r="B8" i="20"/>
  <c r="T18" i="20"/>
  <c r="T11" i="20"/>
  <c r="Q62" i="19"/>
  <c r="N61" i="19"/>
  <c r="N65" i="19" s="1"/>
  <c r="I61" i="19"/>
  <c r="I65" i="19" s="1"/>
  <c r="W61" i="19"/>
  <c r="W65" i="19" s="1"/>
  <c r="L43" i="19"/>
  <c r="L61" i="19" s="1"/>
  <c r="L65" i="19" s="1"/>
  <c r="D43" i="19"/>
  <c r="D61" i="19" s="1"/>
  <c r="D65" i="19" s="1"/>
  <c r="P56" i="19"/>
  <c r="F43" i="19"/>
  <c r="F61" i="19" s="1"/>
  <c r="F65" i="19" s="1"/>
  <c r="G43" i="19"/>
  <c r="R44" i="19"/>
  <c r="T52" i="19"/>
  <c r="M61" i="19"/>
  <c r="M65" i="19" s="1"/>
  <c r="H61" i="19"/>
  <c r="H65" i="19" s="1"/>
  <c r="U40" i="19"/>
  <c r="T39" i="19"/>
  <c r="G8" i="19"/>
  <c r="O8" i="19"/>
  <c r="O61" i="19" s="1"/>
  <c r="O65" i="19" s="1"/>
  <c r="V8" i="19"/>
  <c r="S9" i="19"/>
  <c r="U11" i="19"/>
  <c r="T64" i="18"/>
  <c r="R56" i="18"/>
  <c r="D61" i="18"/>
  <c r="D65" i="18" s="1"/>
  <c r="G61" i="18"/>
  <c r="G65" i="18" s="1"/>
  <c r="O43" i="18"/>
  <c r="I43" i="18"/>
  <c r="W61" i="18"/>
  <c r="W65" i="18" s="1"/>
  <c r="O61" i="18"/>
  <c r="O65" i="18" s="1"/>
  <c r="M61" i="18"/>
  <c r="M65" i="18" s="1"/>
  <c r="T49" i="18"/>
  <c r="T48" i="18"/>
  <c r="T41" i="18"/>
  <c r="T40" i="18"/>
  <c r="U39" i="18"/>
  <c r="I8" i="18"/>
  <c r="V8" i="18"/>
  <c r="C8" i="18"/>
  <c r="L8" i="18"/>
  <c r="N8" i="18"/>
  <c r="N61" i="18" s="1"/>
  <c r="N65" i="18" s="1"/>
  <c r="T19" i="18"/>
  <c r="U15" i="18"/>
  <c r="R9" i="18"/>
  <c r="T11" i="18"/>
  <c r="P62" i="17"/>
  <c r="J43" i="17"/>
  <c r="R43" i="17" s="1"/>
  <c r="G61" i="17"/>
  <c r="G65" i="17" s="1"/>
  <c r="O61" i="17"/>
  <c r="O65" i="17" s="1"/>
  <c r="T38" i="17"/>
  <c r="C8" i="17"/>
  <c r="L8" i="17"/>
  <c r="L61" i="17" s="1"/>
  <c r="L65" i="17" s="1"/>
  <c r="D8" i="17"/>
  <c r="D61" i="17" s="1"/>
  <c r="D65" i="17" s="1"/>
  <c r="F8" i="17"/>
  <c r="F61" i="17" s="1"/>
  <c r="F65" i="17" s="1"/>
  <c r="R28" i="17"/>
  <c r="T19" i="17"/>
  <c r="S9" i="17"/>
  <c r="T64" i="16"/>
  <c r="L65" i="16"/>
  <c r="I61" i="16"/>
  <c r="I65" i="16" s="1"/>
  <c r="F61" i="16"/>
  <c r="F65" i="16" s="1"/>
  <c r="N61" i="16"/>
  <c r="N65" i="16" s="1"/>
  <c r="G61" i="16"/>
  <c r="G65" i="16" s="1"/>
  <c r="T51" i="16"/>
  <c r="T50" i="16"/>
  <c r="P44" i="16"/>
  <c r="P28" i="16"/>
  <c r="S28" i="16"/>
  <c r="O8" i="16"/>
  <c r="O61" i="16" s="1"/>
  <c r="O65" i="16" s="1"/>
  <c r="T35" i="16"/>
  <c r="K8" i="16"/>
  <c r="C8" i="16"/>
  <c r="D8" i="16"/>
  <c r="D61" i="16" s="1"/>
  <c r="D65" i="16" s="1"/>
  <c r="M8" i="16"/>
  <c r="M61" i="16" s="1"/>
  <c r="M65" i="16" s="1"/>
  <c r="R28" i="16"/>
  <c r="P9" i="16"/>
  <c r="W43" i="15"/>
  <c r="J43" i="15"/>
  <c r="R43" i="15" s="1"/>
  <c r="H43" i="15"/>
  <c r="I43" i="15"/>
  <c r="G61" i="15"/>
  <c r="G65" i="15" s="1"/>
  <c r="L61" i="15"/>
  <c r="L65" i="15" s="1"/>
  <c r="B43" i="15"/>
  <c r="P56" i="15"/>
  <c r="F61" i="15"/>
  <c r="F65" i="15" s="1"/>
  <c r="O61" i="15"/>
  <c r="O65" i="15" s="1"/>
  <c r="H61" i="15"/>
  <c r="H65" i="15" s="1"/>
  <c r="R28" i="15"/>
  <c r="W8" i="15"/>
  <c r="S28" i="15"/>
  <c r="T38" i="15"/>
  <c r="D8" i="15"/>
  <c r="D61" i="15" s="1"/>
  <c r="D65" i="15" s="1"/>
  <c r="M8" i="15"/>
  <c r="M61" i="15" s="1"/>
  <c r="M65" i="15" s="1"/>
  <c r="V8" i="15"/>
  <c r="V61" i="15" s="1"/>
  <c r="V65" i="15" s="1"/>
  <c r="T29" i="15"/>
  <c r="K8" i="15"/>
  <c r="U19" i="15"/>
  <c r="Q62" i="14"/>
  <c r="T64" i="14"/>
  <c r="D43" i="14"/>
  <c r="M43" i="14"/>
  <c r="F43" i="14"/>
  <c r="T60" i="14"/>
  <c r="Q56" i="14"/>
  <c r="H61" i="14"/>
  <c r="H65" i="14" s="1"/>
  <c r="N61" i="14"/>
  <c r="N65" i="14" s="1"/>
  <c r="B43" i="14"/>
  <c r="O61" i="14"/>
  <c r="O65" i="14" s="1"/>
  <c r="L61" i="14"/>
  <c r="L65" i="14" s="1"/>
  <c r="T49" i="14"/>
  <c r="D61" i="14"/>
  <c r="D65" i="14" s="1"/>
  <c r="T48" i="14"/>
  <c r="F61" i="14"/>
  <c r="F65" i="14" s="1"/>
  <c r="G61" i="14"/>
  <c r="G65" i="14" s="1"/>
  <c r="T42" i="14"/>
  <c r="Q28" i="14"/>
  <c r="V8" i="14"/>
  <c r="V61" i="14" s="1"/>
  <c r="V65" i="14" s="1"/>
  <c r="U15" i="14"/>
  <c r="T11" i="14"/>
  <c r="Q62" i="13"/>
  <c r="T64" i="13"/>
  <c r="H43" i="13"/>
  <c r="F43" i="13"/>
  <c r="L61" i="13"/>
  <c r="L65" i="13" s="1"/>
  <c r="F8" i="13"/>
  <c r="F61" i="13" s="1"/>
  <c r="F65" i="13" s="1"/>
  <c r="K8" i="13"/>
  <c r="D8" i="13"/>
  <c r="D61" i="13" s="1"/>
  <c r="D65" i="13" s="1"/>
  <c r="M8" i="13"/>
  <c r="M61" i="13" s="1"/>
  <c r="M65" i="13" s="1"/>
  <c r="N8" i="13"/>
  <c r="N61" i="13" s="1"/>
  <c r="N65" i="13" s="1"/>
  <c r="G8" i="13"/>
  <c r="G61" i="13" s="1"/>
  <c r="G65" i="13" s="1"/>
  <c r="H8" i="13"/>
  <c r="H61" i="13" s="1"/>
  <c r="H65" i="13" s="1"/>
  <c r="Q9" i="13"/>
  <c r="S9" i="13"/>
  <c r="H65" i="12"/>
  <c r="I43" i="12"/>
  <c r="I61" i="12" s="1"/>
  <c r="I65" i="12" s="1"/>
  <c r="E56" i="12"/>
  <c r="T56" i="12" s="1"/>
  <c r="W43" i="12"/>
  <c r="G61" i="12"/>
  <c r="G65" i="12" s="1"/>
  <c r="B43" i="12"/>
  <c r="U58" i="12"/>
  <c r="V43" i="12"/>
  <c r="T51" i="12"/>
  <c r="N61" i="12"/>
  <c r="N65" i="12" s="1"/>
  <c r="R44" i="12"/>
  <c r="U39" i="12"/>
  <c r="T38" i="12"/>
  <c r="R28" i="12"/>
  <c r="C8" i="12"/>
  <c r="D8" i="12"/>
  <c r="D61" i="12" s="1"/>
  <c r="D65" i="12" s="1"/>
  <c r="F8" i="12"/>
  <c r="U19" i="12"/>
  <c r="P9" i="12"/>
  <c r="T11" i="12"/>
  <c r="Q62" i="11"/>
  <c r="N61" i="11"/>
  <c r="N65" i="11" s="1"/>
  <c r="V43" i="11"/>
  <c r="O61" i="11"/>
  <c r="O65" i="11" s="1"/>
  <c r="L43" i="11"/>
  <c r="L61" i="11" s="1"/>
  <c r="L65" i="11" s="1"/>
  <c r="D43" i="11"/>
  <c r="G43" i="11"/>
  <c r="G61" i="11" s="1"/>
  <c r="G65" i="11" s="1"/>
  <c r="U48" i="11"/>
  <c r="H61" i="11"/>
  <c r="H65" i="11" s="1"/>
  <c r="W61" i="11"/>
  <c r="W65" i="11" s="1"/>
  <c r="T38" i="11"/>
  <c r="R28" i="11"/>
  <c r="I8" i="11"/>
  <c r="I61" i="11" s="1"/>
  <c r="I65" i="11" s="1"/>
  <c r="K8" i="11"/>
  <c r="M8" i="11"/>
  <c r="M61" i="11" s="1"/>
  <c r="M65" i="11" s="1"/>
  <c r="P62" i="10"/>
  <c r="Q62" i="10"/>
  <c r="T60" i="10"/>
  <c r="F61" i="10"/>
  <c r="F65" i="10" s="1"/>
  <c r="O43" i="10"/>
  <c r="O61" i="10" s="1"/>
  <c r="O65" i="10" s="1"/>
  <c r="G61" i="10"/>
  <c r="G65" i="10" s="1"/>
  <c r="H61" i="10"/>
  <c r="H65" i="10" s="1"/>
  <c r="I43" i="10"/>
  <c r="I61" i="10" s="1"/>
  <c r="I65" i="10" s="1"/>
  <c r="U51" i="10"/>
  <c r="V43" i="10"/>
  <c r="V61" i="10" s="1"/>
  <c r="V65" i="10" s="1"/>
  <c r="P28" i="10"/>
  <c r="T35" i="10"/>
  <c r="S28" i="10"/>
  <c r="B8" i="10"/>
  <c r="C8" i="10"/>
  <c r="L8" i="10"/>
  <c r="L61" i="10" s="1"/>
  <c r="L65" i="10" s="1"/>
  <c r="D8" i="10"/>
  <c r="D61" i="10" s="1"/>
  <c r="D65" i="10" s="1"/>
  <c r="M8" i="10"/>
  <c r="M61" i="10" s="1"/>
  <c r="M65" i="10" s="1"/>
  <c r="R56" i="9"/>
  <c r="B61" i="9"/>
  <c r="B65" i="9" s="1"/>
  <c r="M61" i="9"/>
  <c r="M65" i="9" s="1"/>
  <c r="I61" i="9"/>
  <c r="I65" i="9" s="1"/>
  <c r="E44" i="9"/>
  <c r="T44" i="9" s="1"/>
  <c r="S8" i="9"/>
  <c r="G8" i="9"/>
  <c r="G61" i="9" s="1"/>
  <c r="G65" i="9" s="1"/>
  <c r="O8" i="9"/>
  <c r="O61" i="9" s="1"/>
  <c r="O65" i="9" s="1"/>
  <c r="T39" i="9"/>
  <c r="P28" i="9"/>
  <c r="F8" i="9"/>
  <c r="N8" i="9"/>
  <c r="N61" i="9" s="1"/>
  <c r="N65" i="9" s="1"/>
  <c r="J8" i="9"/>
  <c r="T18" i="9"/>
  <c r="S9" i="9"/>
  <c r="T11" i="9"/>
  <c r="E62" i="8"/>
  <c r="Q62" i="8"/>
  <c r="T64" i="8"/>
  <c r="G43" i="8"/>
  <c r="G61" i="8" s="1"/>
  <c r="G65" i="8" s="1"/>
  <c r="O43" i="8"/>
  <c r="P56" i="8"/>
  <c r="M61" i="8"/>
  <c r="M65" i="8" s="1"/>
  <c r="T58" i="8"/>
  <c r="F61" i="8"/>
  <c r="F65" i="8" s="1"/>
  <c r="I61" i="8"/>
  <c r="I65" i="8" s="1"/>
  <c r="Q44" i="8"/>
  <c r="T39" i="8"/>
  <c r="O8" i="8"/>
  <c r="U35" i="8"/>
  <c r="N8" i="8"/>
  <c r="S9" i="8"/>
  <c r="T19" i="8"/>
  <c r="U11" i="8"/>
  <c r="T64" i="7"/>
  <c r="T62" i="7"/>
  <c r="Q62" i="7"/>
  <c r="P56" i="7"/>
  <c r="T60" i="7"/>
  <c r="M61" i="7"/>
  <c r="M65" i="7" s="1"/>
  <c r="D43" i="7"/>
  <c r="D61" i="7" s="1"/>
  <c r="D65" i="7" s="1"/>
  <c r="H43" i="7"/>
  <c r="H61" i="7" s="1"/>
  <c r="H65" i="7" s="1"/>
  <c r="J43" i="7"/>
  <c r="R43" i="7" s="1"/>
  <c r="B43" i="7"/>
  <c r="L61" i="7"/>
  <c r="L65" i="7" s="1"/>
  <c r="T49" i="7"/>
  <c r="U52" i="7"/>
  <c r="T39" i="7"/>
  <c r="R28" i="7"/>
  <c r="W8" i="7"/>
  <c r="W61" i="7" s="1"/>
  <c r="W65" i="7" s="1"/>
  <c r="B8" i="7"/>
  <c r="U35" i="7"/>
  <c r="F8" i="7"/>
  <c r="F61" i="7" s="1"/>
  <c r="F65" i="7" s="1"/>
  <c r="V8" i="7"/>
  <c r="V61" i="7" s="1"/>
  <c r="V65" i="7" s="1"/>
  <c r="N8" i="7"/>
  <c r="N61" i="7" s="1"/>
  <c r="N65" i="7" s="1"/>
  <c r="G8" i="7"/>
  <c r="G61" i="7" s="1"/>
  <c r="G65" i="7" s="1"/>
  <c r="T19" i="7"/>
  <c r="U15" i="7"/>
  <c r="T11" i="7"/>
  <c r="K8" i="7"/>
  <c r="S8" i="7" s="1"/>
  <c r="P62" i="6"/>
  <c r="E56" i="6"/>
  <c r="T56" i="6" s="1"/>
  <c r="B43" i="6"/>
  <c r="G61" i="6"/>
  <c r="G65" i="6" s="1"/>
  <c r="L43" i="6"/>
  <c r="L61" i="6" s="1"/>
  <c r="L65" i="6" s="1"/>
  <c r="U58" i="6"/>
  <c r="D43" i="6"/>
  <c r="D61" i="6" s="1"/>
  <c r="D65" i="6" s="1"/>
  <c r="N61" i="6"/>
  <c r="N65" i="6" s="1"/>
  <c r="F43" i="6"/>
  <c r="F61" i="6" s="1"/>
  <c r="F65" i="6" s="1"/>
  <c r="T48" i="6"/>
  <c r="M61" i="6"/>
  <c r="M65" i="6" s="1"/>
  <c r="H61" i="6"/>
  <c r="H65" i="6" s="1"/>
  <c r="P44" i="6"/>
  <c r="R28" i="6"/>
  <c r="Q28" i="6"/>
  <c r="W8" i="6"/>
  <c r="W61" i="6" s="1"/>
  <c r="W65" i="6" s="1"/>
  <c r="O8" i="6"/>
  <c r="O61" i="6" s="1"/>
  <c r="O65" i="6" s="1"/>
  <c r="I8" i="6"/>
  <c r="I61" i="6" s="1"/>
  <c r="I65" i="6" s="1"/>
  <c r="B8" i="6"/>
  <c r="U15" i="6"/>
  <c r="U11" i="6"/>
  <c r="P62" i="5"/>
  <c r="F43" i="5"/>
  <c r="N43" i="5"/>
  <c r="O43" i="5"/>
  <c r="H43" i="5"/>
  <c r="P44" i="5"/>
  <c r="T48" i="5"/>
  <c r="Q28" i="5"/>
  <c r="T41" i="5"/>
  <c r="W8" i="5"/>
  <c r="W61" i="5" s="1"/>
  <c r="W65" i="5" s="1"/>
  <c r="G8" i="5"/>
  <c r="G61" i="5" s="1"/>
  <c r="G65" i="5" s="1"/>
  <c r="O8" i="5"/>
  <c r="O61" i="5" s="1"/>
  <c r="O65" i="5" s="1"/>
  <c r="C8" i="5"/>
  <c r="L8" i="5"/>
  <c r="L61" i="5" s="1"/>
  <c r="L65" i="5" s="1"/>
  <c r="D8" i="5"/>
  <c r="D61" i="5" s="1"/>
  <c r="D65" i="5" s="1"/>
  <c r="M8" i="5"/>
  <c r="M61" i="5" s="1"/>
  <c r="M65" i="5" s="1"/>
  <c r="F8" i="5"/>
  <c r="N8" i="5"/>
  <c r="I8" i="5"/>
  <c r="I61" i="5" s="1"/>
  <c r="I65" i="5" s="1"/>
  <c r="R28" i="5"/>
  <c r="U19" i="5"/>
  <c r="S9" i="5"/>
  <c r="T11" i="5"/>
  <c r="R9" i="5"/>
  <c r="Q62" i="4"/>
  <c r="I43" i="4"/>
  <c r="I61" i="4" s="1"/>
  <c r="I65" i="4" s="1"/>
  <c r="V43" i="4"/>
  <c r="W43" i="4"/>
  <c r="J43" i="4"/>
  <c r="R43" i="4" s="1"/>
  <c r="L61" i="4"/>
  <c r="L65" i="4" s="1"/>
  <c r="B43" i="4"/>
  <c r="N61" i="4"/>
  <c r="N65" i="4" s="1"/>
  <c r="O61" i="4"/>
  <c r="O65" i="4" s="1"/>
  <c r="T49" i="4"/>
  <c r="T40" i="4"/>
  <c r="U35" i="4"/>
  <c r="G8" i="4"/>
  <c r="D8" i="4"/>
  <c r="D61" i="4" s="1"/>
  <c r="D65" i="4" s="1"/>
  <c r="M8" i="4"/>
  <c r="F8" i="4"/>
  <c r="K8" i="4"/>
  <c r="T60" i="3"/>
  <c r="V61" i="3"/>
  <c r="V65" i="3" s="1"/>
  <c r="Q56" i="3"/>
  <c r="T58" i="3"/>
  <c r="W61" i="3"/>
  <c r="W65" i="3" s="1"/>
  <c r="D43" i="3"/>
  <c r="U50" i="3"/>
  <c r="D8" i="3"/>
  <c r="M8" i="3"/>
  <c r="U39" i="3"/>
  <c r="T35" i="3"/>
  <c r="H8" i="3"/>
  <c r="H61" i="3" s="1"/>
  <c r="H65" i="3" s="1"/>
  <c r="C8" i="3"/>
  <c r="L8" i="3"/>
  <c r="L61" i="3" s="1"/>
  <c r="L65" i="3" s="1"/>
  <c r="F8" i="3"/>
  <c r="F61" i="3" s="1"/>
  <c r="F65" i="3" s="1"/>
  <c r="N8" i="3"/>
  <c r="N61" i="3" s="1"/>
  <c r="N65" i="3" s="1"/>
  <c r="G8" i="3"/>
  <c r="O8" i="3"/>
  <c r="O61" i="3" s="1"/>
  <c r="O65" i="3" s="1"/>
  <c r="R28" i="3"/>
  <c r="I8" i="3"/>
  <c r="I61" i="3" s="1"/>
  <c r="I65" i="3" s="1"/>
  <c r="T15" i="3"/>
  <c r="R9" i="3"/>
  <c r="U58" i="2"/>
  <c r="M61" i="2"/>
  <c r="M65" i="2" s="1"/>
  <c r="E44" i="2"/>
  <c r="T44" i="2" s="1"/>
  <c r="U51" i="2"/>
  <c r="I61" i="2"/>
  <c r="I65" i="2" s="1"/>
  <c r="T50" i="2"/>
  <c r="U38" i="2"/>
  <c r="P28" i="2"/>
  <c r="T35" i="2"/>
  <c r="C8" i="2"/>
  <c r="L8" i="2"/>
  <c r="L61" i="2" s="1"/>
  <c r="L65" i="2" s="1"/>
  <c r="F8" i="2"/>
  <c r="N8" i="2"/>
  <c r="N61" i="2" s="1"/>
  <c r="N65" i="2" s="1"/>
  <c r="T29" i="2"/>
  <c r="G8" i="2"/>
  <c r="G61" i="2" s="1"/>
  <c r="G65" i="2" s="1"/>
  <c r="O8" i="2"/>
  <c r="H8" i="2"/>
  <c r="H61" i="2" s="1"/>
  <c r="H65" i="2" s="1"/>
  <c r="R28" i="2"/>
  <c r="V8" i="2"/>
  <c r="T15" i="2"/>
  <c r="K8" i="2"/>
  <c r="S8" i="2" s="1"/>
  <c r="P62" i="1"/>
  <c r="N61" i="1"/>
  <c r="N65" i="1" s="1"/>
  <c r="G61" i="1"/>
  <c r="G65" i="1" s="1"/>
  <c r="O61" i="1"/>
  <c r="O65" i="1" s="1"/>
  <c r="U58" i="1"/>
  <c r="D61" i="1"/>
  <c r="D65" i="1" s="1"/>
  <c r="C61" i="1"/>
  <c r="C65" i="1" s="1"/>
  <c r="T42" i="1"/>
  <c r="E28" i="1"/>
  <c r="U19" i="1"/>
  <c r="S9" i="1"/>
  <c r="K61" i="1"/>
  <c r="U23" i="3"/>
  <c r="U52" i="3"/>
  <c r="U18" i="5"/>
  <c r="T18" i="5"/>
  <c r="U38" i="5"/>
  <c r="T38" i="5"/>
  <c r="U22" i="6"/>
  <c r="T22" i="6"/>
  <c r="U55" i="1"/>
  <c r="P9" i="1"/>
  <c r="U23" i="1"/>
  <c r="Q28" i="1"/>
  <c r="T33" i="1"/>
  <c r="E44" i="1"/>
  <c r="T45" i="1"/>
  <c r="U49" i="1"/>
  <c r="U64" i="1"/>
  <c r="T19" i="2"/>
  <c r="U32" i="2"/>
  <c r="U42" i="2"/>
  <c r="Q44" i="2"/>
  <c r="U11" i="3"/>
  <c r="U17" i="3"/>
  <c r="U27" i="3"/>
  <c r="T31" i="3"/>
  <c r="U46" i="3"/>
  <c r="Q62" i="3"/>
  <c r="U23" i="4"/>
  <c r="U31" i="4"/>
  <c r="T31" i="4"/>
  <c r="E44" i="4"/>
  <c r="U45" i="4"/>
  <c r="E56" i="4"/>
  <c r="T57" i="4"/>
  <c r="U57" i="4"/>
  <c r="E9" i="2"/>
  <c r="T10" i="2"/>
  <c r="U19" i="4"/>
  <c r="T19" i="4"/>
  <c r="P44" i="4"/>
  <c r="U26" i="5"/>
  <c r="T26" i="5"/>
  <c r="T13" i="1"/>
  <c r="Q44" i="1"/>
  <c r="P56" i="2"/>
  <c r="E62" i="2"/>
  <c r="U63" i="2"/>
  <c r="P9" i="4"/>
  <c r="T10" i="4"/>
  <c r="T29" i="1"/>
  <c r="T40" i="1"/>
  <c r="Q9" i="2"/>
  <c r="U22" i="2"/>
  <c r="U40" i="2"/>
  <c r="T45" i="2"/>
  <c r="U60" i="2"/>
  <c r="P62" i="2"/>
  <c r="T38" i="3"/>
  <c r="Q9" i="4"/>
  <c r="U10" i="4"/>
  <c r="T16" i="4"/>
  <c r="E28" i="4"/>
  <c r="T29" i="4"/>
  <c r="U37" i="4"/>
  <c r="U39" i="4"/>
  <c r="T39" i="4"/>
  <c r="U48" i="4"/>
  <c r="T48" i="4"/>
  <c r="T23" i="5"/>
  <c r="E56" i="5"/>
  <c r="U57" i="5"/>
  <c r="T57" i="5"/>
  <c r="U35" i="6"/>
  <c r="T35" i="6"/>
  <c r="U11" i="1"/>
  <c r="U21" i="1"/>
  <c r="U51" i="1"/>
  <c r="P56" i="1"/>
  <c r="T11" i="2"/>
  <c r="T27" i="2"/>
  <c r="U30" i="2"/>
  <c r="U34" i="2"/>
  <c r="U45" i="2"/>
  <c r="U19" i="3"/>
  <c r="U54" i="3"/>
  <c r="U25" i="4"/>
  <c r="U27" i="4"/>
  <c r="T27" i="4"/>
  <c r="P28" i="4"/>
  <c r="E62" i="4"/>
  <c r="U63" i="4"/>
  <c r="T63" i="4"/>
  <c r="U52" i="5"/>
  <c r="T52" i="5"/>
  <c r="U27" i="1"/>
  <c r="T10" i="1"/>
  <c r="U15" i="1"/>
  <c r="U29" i="1"/>
  <c r="T60" i="1"/>
  <c r="T16" i="2"/>
  <c r="U25" i="3"/>
  <c r="E28" i="3"/>
  <c r="T29" i="3"/>
  <c r="U48" i="3"/>
  <c r="T20" i="1"/>
  <c r="U33" i="1"/>
  <c r="U39" i="1"/>
  <c r="U45" i="1"/>
  <c r="Q56" i="1"/>
  <c r="T39" i="2"/>
  <c r="U49" i="2"/>
  <c r="U55" i="2"/>
  <c r="U64" i="2"/>
  <c r="E9" i="3"/>
  <c r="U10" i="3"/>
  <c r="U13" i="3"/>
  <c r="U31" i="3"/>
  <c r="U37" i="3"/>
  <c r="P44" i="3"/>
  <c r="U15" i="4"/>
  <c r="Q28" i="4"/>
  <c r="T36" i="4"/>
  <c r="T45" i="4"/>
  <c r="T52" i="4"/>
  <c r="U52" i="4"/>
  <c r="E9" i="5"/>
  <c r="U10" i="5"/>
  <c r="T10" i="5"/>
  <c r="U47" i="5"/>
  <c r="T47" i="5"/>
  <c r="T50" i="1"/>
  <c r="U10" i="2"/>
  <c r="U20" i="2"/>
  <c r="U26" i="2"/>
  <c r="P9" i="3"/>
  <c r="T18" i="3"/>
  <c r="Q28" i="3"/>
  <c r="U41" i="3"/>
  <c r="T47" i="3"/>
  <c r="E62" i="3"/>
  <c r="T63" i="3"/>
  <c r="U11" i="4"/>
  <c r="T11" i="4"/>
  <c r="T24" i="4"/>
  <c r="U30" i="5"/>
  <c r="T30" i="5"/>
  <c r="U14" i="6"/>
  <c r="T14" i="6"/>
  <c r="Q9" i="5"/>
  <c r="Q8" i="5" s="1"/>
  <c r="U14" i="5"/>
  <c r="U22" i="5"/>
  <c r="P28" i="5"/>
  <c r="U34" i="5"/>
  <c r="U42" i="5"/>
  <c r="E44" i="5"/>
  <c r="U51" i="5"/>
  <c r="U13" i="6"/>
  <c r="U21" i="6"/>
  <c r="P28" i="6"/>
  <c r="U34" i="6"/>
  <c r="U42" i="6"/>
  <c r="E44" i="6"/>
  <c r="U51" i="6"/>
  <c r="U56" i="6"/>
  <c r="U13" i="7"/>
  <c r="U21" i="7"/>
  <c r="Q28" i="7"/>
  <c r="U33" i="7"/>
  <c r="U41" i="7"/>
  <c r="P44" i="7"/>
  <c r="P43" i="7" s="1"/>
  <c r="U50" i="7"/>
  <c r="E56" i="7"/>
  <c r="U12" i="8"/>
  <c r="U20" i="8"/>
  <c r="Q28" i="8"/>
  <c r="U33" i="8"/>
  <c r="U41" i="8"/>
  <c r="P44" i="8"/>
  <c r="P43" i="8" s="1"/>
  <c r="U50" i="8"/>
  <c r="E56" i="8"/>
  <c r="U12" i="9"/>
  <c r="U20" i="9"/>
  <c r="U32" i="9"/>
  <c r="U40" i="9"/>
  <c r="Q44" i="9"/>
  <c r="Q43" i="9" s="1"/>
  <c r="U49" i="9"/>
  <c r="P56" i="9"/>
  <c r="U64" i="9"/>
  <c r="U11" i="10"/>
  <c r="U19" i="10"/>
  <c r="U27" i="10"/>
  <c r="U32" i="10"/>
  <c r="U40" i="10"/>
  <c r="Q44" i="10"/>
  <c r="Q43" i="10" s="1"/>
  <c r="U49" i="10"/>
  <c r="P56" i="10"/>
  <c r="U32" i="11"/>
  <c r="E9" i="12"/>
  <c r="T36" i="12"/>
  <c r="U46" i="12"/>
  <c r="U26" i="13"/>
  <c r="T26" i="13"/>
  <c r="U31" i="13"/>
  <c r="T31" i="13"/>
  <c r="U35" i="13"/>
  <c r="T37" i="13"/>
  <c r="U37" i="13"/>
  <c r="U48" i="13"/>
  <c r="T48" i="13"/>
  <c r="U52" i="13"/>
  <c r="U17" i="14"/>
  <c r="T17" i="14"/>
  <c r="U21" i="14"/>
  <c r="U41" i="14"/>
  <c r="T41" i="14"/>
  <c r="T40" i="15"/>
  <c r="U40" i="15"/>
  <c r="E56" i="11"/>
  <c r="T57" i="11"/>
  <c r="Q44" i="13"/>
  <c r="U45" i="13"/>
  <c r="U59" i="14"/>
  <c r="T59" i="14"/>
  <c r="Q44" i="6"/>
  <c r="P56" i="6"/>
  <c r="P43" i="6" s="1"/>
  <c r="Q56" i="7"/>
  <c r="Q56" i="8"/>
  <c r="Q43" i="8" s="1"/>
  <c r="P9" i="11"/>
  <c r="P56" i="11"/>
  <c r="E62" i="11"/>
  <c r="T27" i="12"/>
  <c r="U27" i="12"/>
  <c r="E28" i="12"/>
  <c r="U36" i="14"/>
  <c r="T36" i="14"/>
  <c r="U53" i="14"/>
  <c r="T53" i="14"/>
  <c r="E9" i="15"/>
  <c r="U10" i="15"/>
  <c r="T10" i="15"/>
  <c r="U26" i="15"/>
  <c r="T26" i="15"/>
  <c r="Q44" i="5"/>
  <c r="P56" i="5"/>
  <c r="E9" i="1"/>
  <c r="E62" i="1"/>
  <c r="P9" i="2"/>
  <c r="E28" i="2"/>
  <c r="Q62" i="2"/>
  <c r="Q9" i="3"/>
  <c r="P28" i="3"/>
  <c r="E44" i="3"/>
  <c r="Q44" i="4"/>
  <c r="P56" i="4"/>
  <c r="T55" i="5"/>
  <c r="Q56" i="5"/>
  <c r="T60" i="5"/>
  <c r="T17" i="6"/>
  <c r="T25" i="6"/>
  <c r="T30" i="6"/>
  <c r="T38" i="6"/>
  <c r="T47" i="6"/>
  <c r="T55" i="6"/>
  <c r="Q56" i="6"/>
  <c r="T60" i="6"/>
  <c r="T17" i="7"/>
  <c r="T25" i="7"/>
  <c r="T29" i="7"/>
  <c r="T37" i="7"/>
  <c r="T46" i="7"/>
  <c r="T54" i="7"/>
  <c r="T59" i="7"/>
  <c r="T16" i="8"/>
  <c r="T24" i="8"/>
  <c r="T29" i="8"/>
  <c r="T37" i="8"/>
  <c r="T46" i="8"/>
  <c r="T54" i="8"/>
  <c r="T59" i="8"/>
  <c r="T16" i="9"/>
  <c r="T24" i="9"/>
  <c r="T36" i="9"/>
  <c r="T45" i="9"/>
  <c r="T53" i="9"/>
  <c r="T58" i="9"/>
  <c r="E62" i="9"/>
  <c r="E9" i="10"/>
  <c r="T15" i="10"/>
  <c r="T23" i="10"/>
  <c r="T36" i="10"/>
  <c r="T45" i="10"/>
  <c r="T53" i="10"/>
  <c r="T58" i="10"/>
  <c r="Q9" i="11"/>
  <c r="Q8" i="11" s="1"/>
  <c r="T13" i="11"/>
  <c r="T19" i="11"/>
  <c r="T25" i="11"/>
  <c r="T42" i="11"/>
  <c r="E44" i="11"/>
  <c r="U45" i="11"/>
  <c r="T49" i="11"/>
  <c r="Q56" i="11"/>
  <c r="T12" i="12"/>
  <c r="T18" i="12"/>
  <c r="U20" i="12"/>
  <c r="T20" i="12"/>
  <c r="T23" i="12"/>
  <c r="P28" i="12"/>
  <c r="T37" i="12"/>
  <c r="T55" i="12"/>
  <c r="Q56" i="12"/>
  <c r="T60" i="12"/>
  <c r="U30" i="13"/>
  <c r="T30" i="13"/>
  <c r="U47" i="13"/>
  <c r="T47" i="13"/>
  <c r="E56" i="13"/>
  <c r="U57" i="13"/>
  <c r="T57" i="13"/>
  <c r="U12" i="14"/>
  <c r="T12" i="14"/>
  <c r="U16" i="14"/>
  <c r="T16" i="14"/>
  <c r="T34" i="14"/>
  <c r="U40" i="14"/>
  <c r="T40" i="14"/>
  <c r="T51" i="14"/>
  <c r="E56" i="3"/>
  <c r="Q56" i="4"/>
  <c r="T45" i="7"/>
  <c r="E9" i="8"/>
  <c r="T45" i="8"/>
  <c r="E9" i="9"/>
  <c r="U45" i="9"/>
  <c r="P9" i="10"/>
  <c r="P8" i="10" s="1"/>
  <c r="P44" i="11"/>
  <c r="Q28" i="12"/>
  <c r="P44" i="12"/>
  <c r="P56" i="13"/>
  <c r="U15" i="15"/>
  <c r="T15" i="15"/>
  <c r="Q9" i="1"/>
  <c r="P28" i="1"/>
  <c r="Q62" i="1"/>
  <c r="Q28" i="2"/>
  <c r="P44" i="2"/>
  <c r="P43" i="2" s="1"/>
  <c r="E56" i="2"/>
  <c r="E43" i="2" s="1"/>
  <c r="Q44" i="3"/>
  <c r="Q43" i="3" s="1"/>
  <c r="P56" i="3"/>
  <c r="T45" i="5"/>
  <c r="E62" i="5"/>
  <c r="E9" i="6"/>
  <c r="T45" i="6"/>
  <c r="E62" i="6"/>
  <c r="E9" i="7"/>
  <c r="U45" i="7"/>
  <c r="T57" i="7"/>
  <c r="P62" i="7"/>
  <c r="P9" i="8"/>
  <c r="U45" i="8"/>
  <c r="T57" i="8"/>
  <c r="P62" i="8"/>
  <c r="P9" i="9"/>
  <c r="E28" i="9"/>
  <c r="Q62" i="9"/>
  <c r="Q9" i="10"/>
  <c r="E28" i="10"/>
  <c r="T24" i="11"/>
  <c r="E28" i="11"/>
  <c r="Q44" i="11"/>
  <c r="T10" i="12"/>
  <c r="T13" i="12"/>
  <c r="U36" i="12"/>
  <c r="U48" i="12"/>
  <c r="E62" i="12"/>
  <c r="T63" i="12"/>
  <c r="U63" i="12"/>
  <c r="E28" i="13"/>
  <c r="T29" i="13"/>
  <c r="U38" i="13"/>
  <c r="T38" i="13"/>
  <c r="U46" i="14"/>
  <c r="T46" i="14"/>
  <c r="U30" i="15"/>
  <c r="T30" i="15"/>
  <c r="P9" i="6"/>
  <c r="T52" i="6"/>
  <c r="P9" i="7"/>
  <c r="T14" i="7"/>
  <c r="T22" i="7"/>
  <c r="T34" i="7"/>
  <c r="T51" i="7"/>
  <c r="Q9" i="8"/>
  <c r="T13" i="8"/>
  <c r="E28" i="8"/>
  <c r="T34" i="8"/>
  <c r="T51" i="8"/>
  <c r="T33" i="9"/>
  <c r="T50" i="9"/>
  <c r="T12" i="10"/>
  <c r="T20" i="10"/>
  <c r="T33" i="10"/>
  <c r="T41" i="10"/>
  <c r="E44" i="10"/>
  <c r="T50" i="10"/>
  <c r="T64" i="10"/>
  <c r="P28" i="11"/>
  <c r="T33" i="11"/>
  <c r="T39" i="11"/>
  <c r="T46" i="11"/>
  <c r="T53" i="11"/>
  <c r="U57" i="11"/>
  <c r="T64" i="11"/>
  <c r="T15" i="12"/>
  <c r="U30" i="12"/>
  <c r="T35" i="12"/>
  <c r="T40" i="12"/>
  <c r="T47" i="12"/>
  <c r="U49" i="12"/>
  <c r="T49" i="12"/>
  <c r="T52" i="12"/>
  <c r="T57" i="12"/>
  <c r="T14" i="13"/>
  <c r="U19" i="13"/>
  <c r="T36" i="13"/>
  <c r="U42" i="13"/>
  <c r="T42" i="13"/>
  <c r="U53" i="13"/>
  <c r="U22" i="14"/>
  <c r="E28" i="14"/>
  <c r="U29" i="14"/>
  <c r="T29" i="14"/>
  <c r="T57" i="6"/>
  <c r="E28" i="7"/>
  <c r="T42" i="7"/>
  <c r="T21" i="8"/>
  <c r="T42" i="8"/>
  <c r="Q9" i="9"/>
  <c r="T13" i="9"/>
  <c r="T21" i="9"/>
  <c r="P44" i="1"/>
  <c r="E56" i="1"/>
  <c r="Q56" i="2"/>
  <c r="E9" i="4"/>
  <c r="P62" i="4"/>
  <c r="P9" i="5"/>
  <c r="E28" i="5"/>
  <c r="Q62" i="5"/>
  <c r="Q9" i="6"/>
  <c r="Q8" i="6" s="1"/>
  <c r="E28" i="6"/>
  <c r="U57" i="6"/>
  <c r="Q62" i="6"/>
  <c r="Q9" i="7"/>
  <c r="Q8" i="7" s="1"/>
  <c r="P28" i="7"/>
  <c r="E44" i="7"/>
  <c r="P28" i="8"/>
  <c r="E44" i="8"/>
  <c r="Q28" i="9"/>
  <c r="P44" i="9"/>
  <c r="P43" i="9" s="1"/>
  <c r="E56" i="9"/>
  <c r="Q28" i="10"/>
  <c r="P44" i="10"/>
  <c r="E56" i="10"/>
  <c r="U10" i="11"/>
  <c r="T16" i="11"/>
  <c r="U23" i="11"/>
  <c r="Q28" i="11"/>
  <c r="T63" i="11"/>
  <c r="T29" i="12"/>
  <c r="T31" i="12"/>
  <c r="U57" i="12"/>
  <c r="Q62" i="12"/>
  <c r="T64" i="12"/>
  <c r="E9" i="13"/>
  <c r="U10" i="13"/>
  <c r="U25" i="13"/>
  <c r="Q28" i="13"/>
  <c r="Q8" i="13" s="1"/>
  <c r="T54" i="13"/>
  <c r="U54" i="13"/>
  <c r="P9" i="14"/>
  <c r="T10" i="14"/>
  <c r="T23" i="14"/>
  <c r="U23" i="14"/>
  <c r="P28" i="14"/>
  <c r="U11" i="15"/>
  <c r="T11" i="15"/>
  <c r="U35" i="15"/>
  <c r="T35" i="15"/>
  <c r="U14" i="16"/>
  <c r="U55" i="16"/>
  <c r="T55" i="16"/>
  <c r="E62" i="16"/>
  <c r="U63" i="16"/>
  <c r="E9" i="18"/>
  <c r="U10" i="18"/>
  <c r="T10" i="18"/>
  <c r="E44" i="18"/>
  <c r="T45" i="18"/>
  <c r="U13" i="19"/>
  <c r="T13" i="19"/>
  <c r="P9" i="15"/>
  <c r="E9" i="16"/>
  <c r="U10" i="16"/>
  <c r="T10" i="16"/>
  <c r="U26" i="16"/>
  <c r="T26" i="16"/>
  <c r="Q28" i="16"/>
  <c r="U38" i="16"/>
  <c r="T38" i="16"/>
  <c r="Q44" i="16"/>
  <c r="E56" i="16"/>
  <c r="U22" i="17"/>
  <c r="T22" i="17"/>
  <c r="U42" i="17"/>
  <c r="T42" i="17"/>
  <c r="Q56" i="17"/>
  <c r="P9" i="18"/>
  <c r="U25" i="18"/>
  <c r="T25" i="18"/>
  <c r="U30" i="18"/>
  <c r="T30" i="18"/>
  <c r="P44" i="18"/>
  <c r="T52" i="18"/>
  <c r="U32" i="19"/>
  <c r="U42" i="19"/>
  <c r="T42" i="19"/>
  <c r="U49" i="19"/>
  <c r="P56" i="16"/>
  <c r="Q62" i="16"/>
  <c r="E9" i="17"/>
  <c r="Q9" i="18"/>
  <c r="U38" i="18"/>
  <c r="T38" i="18"/>
  <c r="U21" i="19"/>
  <c r="T21" i="19"/>
  <c r="U60" i="13"/>
  <c r="T60" i="13"/>
  <c r="Q9" i="14"/>
  <c r="E44" i="14"/>
  <c r="U45" i="14"/>
  <c r="T45" i="14"/>
  <c r="U58" i="14"/>
  <c r="T58" i="14"/>
  <c r="T12" i="15"/>
  <c r="U14" i="15"/>
  <c r="T14" i="15"/>
  <c r="Q28" i="15"/>
  <c r="T32" i="15"/>
  <c r="U34" i="15"/>
  <c r="T34" i="15"/>
  <c r="P44" i="15"/>
  <c r="T49" i="15"/>
  <c r="U51" i="15"/>
  <c r="T51" i="15"/>
  <c r="T63" i="15"/>
  <c r="Q9" i="16"/>
  <c r="T11" i="16"/>
  <c r="T22" i="16"/>
  <c r="T27" i="16"/>
  <c r="T34" i="16"/>
  <c r="T39" i="16"/>
  <c r="U18" i="18"/>
  <c r="T18" i="18"/>
  <c r="U47" i="18"/>
  <c r="T47" i="18"/>
  <c r="E62" i="10"/>
  <c r="E9" i="11"/>
  <c r="P62" i="11"/>
  <c r="Q9" i="12"/>
  <c r="E44" i="12"/>
  <c r="P9" i="13"/>
  <c r="T46" i="13"/>
  <c r="P44" i="14"/>
  <c r="U54" i="14"/>
  <c r="U23" i="15"/>
  <c r="T27" i="15"/>
  <c r="T31" i="15"/>
  <c r="Q44" i="15"/>
  <c r="Q43" i="15" s="1"/>
  <c r="T48" i="15"/>
  <c r="U17" i="16"/>
  <c r="T45" i="16"/>
  <c r="U47" i="16"/>
  <c r="T47" i="16"/>
  <c r="U59" i="16"/>
  <c r="U13" i="17"/>
  <c r="U50" i="17"/>
  <c r="T64" i="17"/>
  <c r="E28" i="18"/>
  <c r="U29" i="18"/>
  <c r="T29" i="18"/>
  <c r="U36" i="18"/>
  <c r="U19" i="19"/>
  <c r="Q44" i="19"/>
  <c r="U45" i="19"/>
  <c r="E44" i="13"/>
  <c r="Q44" i="14"/>
  <c r="Q43" i="14" s="1"/>
  <c r="E56" i="14"/>
  <c r="T57" i="14"/>
  <c r="T47" i="15"/>
  <c r="T52" i="15"/>
  <c r="E56" i="15"/>
  <c r="U57" i="15"/>
  <c r="T16" i="16"/>
  <c r="U18" i="16"/>
  <c r="T18" i="16"/>
  <c r="U30" i="16"/>
  <c r="T30" i="16"/>
  <c r="T58" i="16"/>
  <c r="U60" i="16"/>
  <c r="T60" i="16"/>
  <c r="T63" i="16"/>
  <c r="T12" i="17"/>
  <c r="U14" i="17"/>
  <c r="T14" i="17"/>
  <c r="Q28" i="17"/>
  <c r="T32" i="17"/>
  <c r="U34" i="17"/>
  <c r="T34" i="17"/>
  <c r="P44" i="17"/>
  <c r="P43" i="17" s="1"/>
  <c r="T49" i="17"/>
  <c r="U51" i="17"/>
  <c r="T51" i="17"/>
  <c r="U16" i="18"/>
  <c r="P28" i="18"/>
  <c r="T35" i="18"/>
  <c r="U37" i="18"/>
  <c r="T37" i="18"/>
  <c r="U45" i="18"/>
  <c r="U55" i="18"/>
  <c r="T55" i="18"/>
  <c r="E56" i="18"/>
  <c r="U57" i="18"/>
  <c r="U27" i="19"/>
  <c r="P28" i="13"/>
  <c r="P44" i="13"/>
  <c r="U55" i="13"/>
  <c r="T55" i="13"/>
  <c r="E62" i="13"/>
  <c r="U63" i="13"/>
  <c r="U24" i="14"/>
  <c r="T24" i="14"/>
  <c r="U35" i="14"/>
  <c r="U52" i="14"/>
  <c r="P56" i="14"/>
  <c r="U21" i="15"/>
  <c r="U41" i="15"/>
  <c r="T60" i="15"/>
  <c r="E62" i="15"/>
  <c r="T15" i="16"/>
  <c r="T46" i="16"/>
  <c r="T48" i="16"/>
  <c r="T57" i="16"/>
  <c r="T11" i="17"/>
  <c r="U23" i="17"/>
  <c r="Q44" i="17"/>
  <c r="Q43" i="17" s="1"/>
  <c r="T62" i="17"/>
  <c r="U17" i="18"/>
  <c r="T17" i="18"/>
  <c r="U26" i="18"/>
  <c r="T26" i="18"/>
  <c r="Q28" i="18"/>
  <c r="U46" i="18"/>
  <c r="T46" i="18"/>
  <c r="U60" i="18"/>
  <c r="T60" i="18"/>
  <c r="U22" i="15"/>
  <c r="T22" i="15"/>
  <c r="U42" i="15"/>
  <c r="T42" i="15"/>
  <c r="T19" i="16"/>
  <c r="E28" i="16"/>
  <c r="T29" i="16"/>
  <c r="T31" i="16"/>
  <c r="E44" i="16"/>
  <c r="U54" i="16"/>
  <c r="T10" i="17"/>
  <c r="T15" i="17"/>
  <c r="T33" i="17"/>
  <c r="T35" i="17"/>
  <c r="T52" i="17"/>
  <c r="E56" i="17"/>
  <c r="U57" i="17"/>
  <c r="U53" i="18"/>
  <c r="E9" i="19"/>
  <c r="U10" i="19"/>
  <c r="U34" i="19"/>
  <c r="T34" i="19"/>
  <c r="U51" i="19"/>
  <c r="T51" i="19"/>
  <c r="U64" i="19"/>
  <c r="P9" i="20"/>
  <c r="U15" i="20"/>
  <c r="U23" i="20"/>
  <c r="P9" i="22"/>
  <c r="U21" i="22"/>
  <c r="U51" i="23"/>
  <c r="T51" i="23"/>
  <c r="E9" i="21"/>
  <c r="Q62" i="18"/>
  <c r="Q56" i="19"/>
  <c r="Q9" i="20"/>
  <c r="E28" i="20"/>
  <c r="P62" i="20"/>
  <c r="Q28" i="21"/>
  <c r="E56" i="21"/>
  <c r="Q9" i="22"/>
  <c r="U34" i="22"/>
  <c r="T34" i="22"/>
  <c r="U53" i="22"/>
  <c r="T53" i="22"/>
  <c r="U58" i="22"/>
  <c r="T58" i="22"/>
  <c r="P9" i="23"/>
  <c r="U27" i="23"/>
  <c r="T27" i="23"/>
  <c r="E44" i="21"/>
  <c r="T44" i="21" s="1"/>
  <c r="U42" i="22"/>
  <c r="T42" i="22"/>
  <c r="E44" i="22"/>
  <c r="T45" i="22"/>
  <c r="M8" i="21"/>
  <c r="E62" i="19"/>
  <c r="Q28" i="20"/>
  <c r="P9" i="21"/>
  <c r="P8" i="21" s="1"/>
  <c r="P44" i="21"/>
  <c r="Q56" i="21"/>
  <c r="P28" i="22"/>
  <c r="Q44" i="18"/>
  <c r="P56" i="18"/>
  <c r="P9" i="19"/>
  <c r="P62" i="19"/>
  <c r="T10" i="20"/>
  <c r="Q9" i="21"/>
  <c r="Q44" i="22"/>
  <c r="U19" i="23"/>
  <c r="T19" i="23"/>
  <c r="Q56" i="18"/>
  <c r="Q9" i="19"/>
  <c r="E28" i="19"/>
  <c r="U10" i="20"/>
  <c r="T17" i="20"/>
  <c r="T25" i="20"/>
  <c r="T30" i="20"/>
  <c r="E44" i="20"/>
  <c r="P56" i="20"/>
  <c r="T63" i="20"/>
  <c r="T12" i="21"/>
  <c r="T18" i="21"/>
  <c r="T24" i="21"/>
  <c r="T35" i="21"/>
  <c r="U42" i="21"/>
  <c r="T47" i="21"/>
  <c r="T53" i="21"/>
  <c r="T58" i="21"/>
  <c r="E62" i="21"/>
  <c r="T63" i="21"/>
  <c r="U10" i="22"/>
  <c r="U47" i="22"/>
  <c r="T47" i="22"/>
  <c r="U38" i="23"/>
  <c r="T38" i="23"/>
  <c r="Q56" i="13"/>
  <c r="E62" i="14"/>
  <c r="E28" i="15"/>
  <c r="Q62" i="15"/>
  <c r="Q56" i="16"/>
  <c r="P9" i="17"/>
  <c r="E28" i="17"/>
  <c r="Q62" i="17"/>
  <c r="T54" i="18"/>
  <c r="T59" i="18"/>
  <c r="T12" i="19"/>
  <c r="T20" i="19"/>
  <c r="P28" i="19"/>
  <c r="T33" i="19"/>
  <c r="T41" i="19"/>
  <c r="E44" i="19"/>
  <c r="T50" i="19"/>
  <c r="T16" i="20"/>
  <c r="T24" i="20"/>
  <c r="T29" i="20"/>
  <c r="T35" i="20"/>
  <c r="T42" i="20"/>
  <c r="U49" i="20"/>
  <c r="T55" i="20"/>
  <c r="Q56" i="20"/>
  <c r="T60" i="20"/>
  <c r="T62" i="20"/>
  <c r="U63" i="20"/>
  <c r="T11" i="21"/>
  <c r="T41" i="21"/>
  <c r="T46" i="21"/>
  <c r="T52" i="21"/>
  <c r="T57" i="21"/>
  <c r="P62" i="21"/>
  <c r="T15" i="22"/>
  <c r="U22" i="22"/>
  <c r="T27" i="22"/>
  <c r="U30" i="22"/>
  <c r="U11" i="23"/>
  <c r="T11" i="23"/>
  <c r="U30" i="23"/>
  <c r="T30" i="23"/>
  <c r="Q44" i="12"/>
  <c r="P56" i="12"/>
  <c r="E9" i="14"/>
  <c r="P62" i="14"/>
  <c r="Q9" i="15"/>
  <c r="P28" i="15"/>
  <c r="E44" i="15"/>
  <c r="Q9" i="17"/>
  <c r="Q8" i="17" s="1"/>
  <c r="P28" i="17"/>
  <c r="E44" i="17"/>
  <c r="E62" i="18"/>
  <c r="Q28" i="19"/>
  <c r="P44" i="19"/>
  <c r="E56" i="19"/>
  <c r="E9" i="20"/>
  <c r="U29" i="20"/>
  <c r="Q44" i="20"/>
  <c r="T23" i="21"/>
  <c r="U34" i="21"/>
  <c r="T45" i="21"/>
  <c r="U57" i="21"/>
  <c r="Q62" i="21"/>
  <c r="E9" i="22"/>
  <c r="U23" i="22"/>
  <c r="U38" i="22"/>
  <c r="U45" i="22"/>
  <c r="P44" i="22"/>
  <c r="E56" i="22"/>
  <c r="E28" i="23"/>
  <c r="Q56" i="23"/>
  <c r="Q43" i="23" s="1"/>
  <c r="U63" i="23"/>
  <c r="F61" i="9"/>
  <c r="F65" i="9" s="1"/>
  <c r="P28" i="23"/>
  <c r="S9" i="22"/>
  <c r="S8" i="17"/>
  <c r="I61" i="15"/>
  <c r="I65" i="15" s="1"/>
  <c r="P44" i="20"/>
  <c r="E56" i="20"/>
  <c r="E28" i="21"/>
  <c r="Q44" i="21"/>
  <c r="P56" i="21"/>
  <c r="E28" i="22"/>
  <c r="T55" i="22"/>
  <c r="Q56" i="22"/>
  <c r="T60" i="22"/>
  <c r="T13" i="23"/>
  <c r="T21" i="23"/>
  <c r="Q28" i="23"/>
  <c r="Q8" i="23" s="1"/>
  <c r="T32" i="23"/>
  <c r="T40" i="23"/>
  <c r="T45" i="23"/>
  <c r="T53" i="23"/>
  <c r="T58" i="23"/>
  <c r="E62" i="23"/>
  <c r="R9" i="1"/>
  <c r="R9" i="19"/>
  <c r="J8" i="18"/>
  <c r="T59" i="22"/>
  <c r="T20" i="23"/>
  <c r="T31" i="23"/>
  <c r="T39" i="23"/>
  <c r="T52" i="23"/>
  <c r="E9" i="23"/>
  <c r="J61" i="20"/>
  <c r="R9" i="20"/>
  <c r="S9" i="18"/>
  <c r="R9" i="16"/>
  <c r="R9" i="12"/>
  <c r="B8" i="18"/>
  <c r="B61" i="18" s="1"/>
  <c r="B65" i="18" s="1"/>
  <c r="Q28" i="22"/>
  <c r="E62" i="22"/>
  <c r="B8" i="21"/>
  <c r="B61" i="21" s="1"/>
  <c r="B65" i="21" s="1"/>
  <c r="E44" i="23"/>
  <c r="F61" i="18"/>
  <c r="F65" i="18" s="1"/>
  <c r="R9" i="17"/>
  <c r="R9" i="13"/>
  <c r="U57" i="22"/>
  <c r="Q62" i="22"/>
  <c r="U29" i="23"/>
  <c r="P44" i="23"/>
  <c r="E56" i="23"/>
  <c r="R9" i="22"/>
  <c r="S8" i="20"/>
  <c r="M61" i="20"/>
  <c r="M65" i="20" s="1"/>
  <c r="S9" i="20"/>
  <c r="S9" i="16"/>
  <c r="V8" i="21"/>
  <c r="V8" i="17"/>
  <c r="V61" i="17" s="1"/>
  <c r="V65" i="17" s="1"/>
  <c r="V8" i="13"/>
  <c r="V8" i="9"/>
  <c r="V8" i="5"/>
  <c r="V61" i="6"/>
  <c r="V65" i="6" s="1"/>
  <c r="C43" i="18"/>
  <c r="C61" i="18" s="1"/>
  <c r="C65" i="18" s="1"/>
  <c r="K43" i="18"/>
  <c r="S43" i="18" s="1"/>
  <c r="B8" i="15"/>
  <c r="B61" i="15" s="1"/>
  <c r="B65" i="15" s="1"/>
  <c r="B8" i="14"/>
  <c r="B8" i="13"/>
  <c r="B61" i="13" s="1"/>
  <c r="B65" i="13" s="1"/>
  <c r="J8" i="13"/>
  <c r="B8" i="12"/>
  <c r="B61" i="12" s="1"/>
  <c r="B65" i="12" s="1"/>
  <c r="B8" i="11"/>
  <c r="B61" i="11" s="1"/>
  <c r="B65" i="11" s="1"/>
  <c r="B8" i="4"/>
  <c r="J8" i="4"/>
  <c r="B8" i="3"/>
  <c r="B61" i="3" s="1"/>
  <c r="B65" i="3" s="1"/>
  <c r="V8" i="1"/>
  <c r="V8" i="20"/>
  <c r="V61" i="20" s="1"/>
  <c r="V65" i="20" s="1"/>
  <c r="V8" i="16"/>
  <c r="V8" i="12"/>
  <c r="V8" i="8"/>
  <c r="V8" i="4"/>
  <c r="V61" i="4" s="1"/>
  <c r="V65" i="4" s="1"/>
  <c r="H43" i="1"/>
  <c r="H61" i="1" s="1"/>
  <c r="H65" i="1" s="1"/>
  <c r="V43" i="18"/>
  <c r="V61" i="18" s="1"/>
  <c r="V65" i="18" s="1"/>
  <c r="V43" i="2"/>
  <c r="V61" i="2" s="1"/>
  <c r="V65" i="2" s="1"/>
  <c r="R9" i="4"/>
  <c r="W8" i="1"/>
  <c r="W8" i="20"/>
  <c r="W61" i="20" s="1"/>
  <c r="W65" i="20" s="1"/>
  <c r="W8" i="16"/>
  <c r="W8" i="12"/>
  <c r="W8" i="8"/>
  <c r="W8" i="4"/>
  <c r="W61" i="4" s="1"/>
  <c r="W65" i="4" s="1"/>
  <c r="C43" i="19"/>
  <c r="C61" i="19" s="1"/>
  <c r="C65" i="19" s="1"/>
  <c r="K43" i="19"/>
  <c r="S43" i="19" s="1"/>
  <c r="C43" i="15"/>
  <c r="C61" i="15" s="1"/>
  <c r="C65" i="15" s="1"/>
  <c r="H61" i="8"/>
  <c r="H65" i="8" s="1"/>
  <c r="H61" i="5"/>
  <c r="H65" i="5" s="1"/>
  <c r="S8" i="4"/>
  <c r="D61" i="3"/>
  <c r="D65" i="3" s="1"/>
  <c r="F61" i="2"/>
  <c r="F65" i="2" s="1"/>
  <c r="W61" i="15"/>
  <c r="W65" i="15" s="1"/>
  <c r="I61" i="7"/>
  <c r="I65" i="7" s="1"/>
  <c r="K43" i="23"/>
  <c r="S43" i="23" s="1"/>
  <c r="C43" i="22"/>
  <c r="C61" i="22" s="1"/>
  <c r="C65" i="22" s="1"/>
  <c r="K43" i="22"/>
  <c r="S43" i="22" s="1"/>
  <c r="C43" i="21"/>
  <c r="K43" i="21"/>
  <c r="S43" i="21" s="1"/>
  <c r="C43" i="20"/>
  <c r="K43" i="20"/>
  <c r="S43" i="20" s="1"/>
  <c r="C43" i="16"/>
  <c r="K43" i="16"/>
  <c r="S43" i="16" s="1"/>
  <c r="J61" i="10"/>
  <c r="R9" i="10"/>
  <c r="R9" i="9"/>
  <c r="B61" i="8"/>
  <c r="B65" i="8" s="1"/>
  <c r="R9" i="8"/>
  <c r="R8" i="7"/>
  <c r="R9" i="7"/>
  <c r="B61" i="6"/>
  <c r="B65" i="6" s="1"/>
  <c r="R8" i="6"/>
  <c r="J61" i="6"/>
  <c r="R9" i="6"/>
  <c r="N8" i="17"/>
  <c r="N61" i="17" s="1"/>
  <c r="N65" i="17" s="1"/>
  <c r="R9" i="2"/>
  <c r="C43" i="17"/>
  <c r="K43" i="17"/>
  <c r="S43" i="17" s="1"/>
  <c r="W43" i="17"/>
  <c r="W61" i="17" s="1"/>
  <c r="W65" i="17" s="1"/>
  <c r="W43" i="9"/>
  <c r="W61" i="9" s="1"/>
  <c r="W65" i="9" s="1"/>
  <c r="V43" i="1"/>
  <c r="V43" i="16"/>
  <c r="V43" i="8"/>
  <c r="K43" i="15"/>
  <c r="S43" i="15" s="1"/>
  <c r="C43" i="14"/>
  <c r="C61" i="14" s="1"/>
  <c r="C65" i="14" s="1"/>
  <c r="K43" i="14"/>
  <c r="S43" i="14" s="1"/>
  <c r="C43" i="13"/>
  <c r="C61" i="13" s="1"/>
  <c r="C65" i="13" s="1"/>
  <c r="K43" i="13"/>
  <c r="S43" i="13" s="1"/>
  <c r="C43" i="12"/>
  <c r="K43" i="12"/>
  <c r="S43" i="12" s="1"/>
  <c r="C43" i="11"/>
  <c r="C61" i="11" s="1"/>
  <c r="C65" i="11" s="1"/>
  <c r="K43" i="11"/>
  <c r="S43" i="11" s="1"/>
  <c r="C43" i="10"/>
  <c r="C61" i="10" s="1"/>
  <c r="C65" i="10" s="1"/>
  <c r="K43" i="10"/>
  <c r="S43" i="10" s="1"/>
  <c r="C43" i="9"/>
  <c r="C61" i="9" s="1"/>
  <c r="C65" i="9" s="1"/>
  <c r="K43" i="9"/>
  <c r="S43" i="9" s="1"/>
  <c r="C43" i="8"/>
  <c r="K43" i="8"/>
  <c r="S43" i="8" s="1"/>
  <c r="C43" i="7"/>
  <c r="C61" i="7" s="1"/>
  <c r="C65" i="7" s="1"/>
  <c r="K43" i="7"/>
  <c r="S43" i="7" s="1"/>
  <c r="C43" i="6"/>
  <c r="C61" i="6" s="1"/>
  <c r="C65" i="6" s="1"/>
  <c r="K43" i="6"/>
  <c r="S43" i="6" s="1"/>
  <c r="C43" i="5"/>
  <c r="K43" i="5"/>
  <c r="S43" i="5" s="1"/>
  <c r="C43" i="4"/>
  <c r="C61" i="4" s="1"/>
  <c r="C65" i="4" s="1"/>
  <c r="K43" i="4"/>
  <c r="S43" i="4" s="1"/>
  <c r="C43" i="3"/>
  <c r="K43" i="3"/>
  <c r="S43" i="3" s="1"/>
  <c r="C43" i="2"/>
  <c r="C61" i="2" s="1"/>
  <c r="C65" i="2" s="1"/>
  <c r="K43" i="2"/>
  <c r="S43" i="2" s="1"/>
  <c r="W43" i="1"/>
  <c r="V43" i="21"/>
  <c r="W43" i="16"/>
  <c r="V43" i="13"/>
  <c r="W43" i="8"/>
  <c r="V43" i="5"/>
  <c r="R28" i="4"/>
  <c r="R28" i="18"/>
  <c r="R28" i="13"/>
  <c r="B8" i="23"/>
  <c r="J8" i="22"/>
  <c r="S8" i="18"/>
  <c r="J8" i="14"/>
  <c r="B8" i="16"/>
  <c r="B61" i="16" s="1"/>
  <c r="B65" i="16" s="1"/>
  <c r="J8" i="1"/>
  <c r="B8" i="1"/>
  <c r="B61" i="1" s="1"/>
  <c r="B65" i="1" s="1"/>
  <c r="B8" i="2"/>
  <c r="B61" i="2" s="1"/>
  <c r="B65" i="2" s="1"/>
  <c r="B8" i="17"/>
  <c r="B61" i="17" s="1"/>
  <c r="B65" i="17" s="1"/>
  <c r="J8" i="21"/>
  <c r="J8" i="5"/>
  <c r="J8" i="2"/>
  <c r="J8" i="17"/>
  <c r="J8" i="16"/>
  <c r="J8" i="12"/>
  <c r="J8" i="11"/>
  <c r="J8" i="3"/>
  <c r="J8" i="23"/>
  <c r="J8" i="19"/>
  <c r="J8" i="15"/>
  <c r="C61" i="8" l="1"/>
  <c r="C65" i="8" s="1"/>
  <c r="V61" i="9"/>
  <c r="V65" i="9" s="1"/>
  <c r="D61" i="22"/>
  <c r="D65" i="22" s="1"/>
  <c r="Q43" i="11"/>
  <c r="O61" i="8"/>
  <c r="O65" i="8" s="1"/>
  <c r="P8" i="16"/>
  <c r="T28" i="1"/>
  <c r="M61" i="3"/>
  <c r="M65" i="3" s="1"/>
  <c r="B61" i="7"/>
  <c r="B65" i="7" s="1"/>
  <c r="P43" i="22"/>
  <c r="B61" i="22"/>
  <c r="B65" i="22" s="1"/>
  <c r="C61" i="12"/>
  <c r="C65" i="12" s="1"/>
  <c r="J61" i="8"/>
  <c r="P8" i="9"/>
  <c r="P61" i="9" s="1"/>
  <c r="P65" i="9" s="1"/>
  <c r="S8" i="12"/>
  <c r="Q43" i="21"/>
  <c r="Q8" i="14"/>
  <c r="Q61" i="14" s="1"/>
  <c r="Q65" i="14" s="1"/>
  <c r="U28" i="1"/>
  <c r="F61" i="12"/>
  <c r="F65" i="12" s="1"/>
  <c r="P8" i="20"/>
  <c r="P61" i="20" s="1"/>
  <c r="P65" i="20" s="1"/>
  <c r="P43" i="23"/>
  <c r="S8" i="22"/>
  <c r="C61" i="16"/>
  <c r="C65" i="16" s="1"/>
  <c r="F61" i="4"/>
  <c r="F65" i="4" s="1"/>
  <c r="N61" i="5"/>
  <c r="N65" i="5" s="1"/>
  <c r="B61" i="10"/>
  <c r="B65" i="10" s="1"/>
  <c r="V61" i="19"/>
  <c r="V65" i="19" s="1"/>
  <c r="P8" i="5"/>
  <c r="Q43" i="7"/>
  <c r="R8" i="10"/>
  <c r="C61" i="3"/>
  <c r="C65" i="3" s="1"/>
  <c r="U44" i="2"/>
  <c r="B61" i="4"/>
  <c r="B65" i="4" s="1"/>
  <c r="P43" i="5"/>
  <c r="P61" i="5" s="1"/>
  <c r="P65" i="5" s="1"/>
  <c r="M61" i="4"/>
  <c r="M65" i="4" s="1"/>
  <c r="L61" i="18"/>
  <c r="L65" i="18" s="1"/>
  <c r="B61" i="20"/>
  <c r="B65" i="20" s="1"/>
  <c r="H61" i="20"/>
  <c r="H65" i="20" s="1"/>
  <c r="C61" i="17"/>
  <c r="C65" i="17" s="1"/>
  <c r="C61" i="21"/>
  <c r="C65" i="21" s="1"/>
  <c r="G61" i="3"/>
  <c r="G65" i="3" s="1"/>
  <c r="M61" i="14"/>
  <c r="M65" i="14" s="1"/>
  <c r="I61" i="18"/>
  <c r="I65" i="18" s="1"/>
  <c r="F61" i="22"/>
  <c r="F65" i="22" s="1"/>
  <c r="W61" i="12"/>
  <c r="W65" i="12" s="1"/>
  <c r="U56" i="12"/>
  <c r="F61" i="5"/>
  <c r="F65" i="5" s="1"/>
  <c r="C61" i="20"/>
  <c r="C65" i="20" s="1"/>
  <c r="P43" i="15"/>
  <c r="P43" i="10"/>
  <c r="P8" i="12"/>
  <c r="G61" i="4"/>
  <c r="G65" i="4" s="1"/>
  <c r="R8" i="9"/>
  <c r="O61" i="2"/>
  <c r="O65" i="2" s="1"/>
  <c r="N61" i="8"/>
  <c r="N65" i="8" s="1"/>
  <c r="D61" i="11"/>
  <c r="D65" i="11" s="1"/>
  <c r="B61" i="23"/>
  <c r="B65" i="23" s="1"/>
  <c r="T44" i="23"/>
  <c r="P8" i="23"/>
  <c r="P8" i="22"/>
  <c r="P61" i="22" s="1"/>
  <c r="P65" i="22" s="1"/>
  <c r="P43" i="21"/>
  <c r="P61" i="21" s="1"/>
  <c r="P65" i="21" s="1"/>
  <c r="K61" i="21"/>
  <c r="K65" i="21" s="1"/>
  <c r="Q8" i="21"/>
  <c r="Q61" i="21" s="1"/>
  <c r="Q65" i="21" s="1"/>
  <c r="P43" i="20"/>
  <c r="P43" i="19"/>
  <c r="G61" i="19"/>
  <c r="G65" i="19" s="1"/>
  <c r="P8" i="19"/>
  <c r="K61" i="18"/>
  <c r="Q61" i="17"/>
  <c r="V61" i="16"/>
  <c r="V65" i="16" s="1"/>
  <c r="P43" i="16"/>
  <c r="P61" i="16" s="1"/>
  <c r="P65" i="16" s="1"/>
  <c r="S8" i="16"/>
  <c r="K61" i="15"/>
  <c r="S61" i="15" s="1"/>
  <c r="S8" i="15"/>
  <c r="Q8" i="15"/>
  <c r="P43" i="14"/>
  <c r="B61" i="14"/>
  <c r="B65" i="14" s="1"/>
  <c r="P8" i="14"/>
  <c r="P61" i="14" s="1"/>
  <c r="P65" i="14" s="1"/>
  <c r="V61" i="13"/>
  <c r="V65" i="13" s="1"/>
  <c r="S8" i="13"/>
  <c r="V61" i="12"/>
  <c r="V65" i="12" s="1"/>
  <c r="Q43" i="12"/>
  <c r="P43" i="11"/>
  <c r="P8" i="11"/>
  <c r="P61" i="11" s="1"/>
  <c r="P65" i="11" s="1"/>
  <c r="S8" i="11"/>
  <c r="S8" i="10"/>
  <c r="E43" i="9"/>
  <c r="T43" i="9" s="1"/>
  <c r="J61" i="9"/>
  <c r="U62" i="8"/>
  <c r="T62" i="8"/>
  <c r="K61" i="8"/>
  <c r="Q8" i="8"/>
  <c r="J61" i="7"/>
  <c r="K61" i="7"/>
  <c r="K65" i="7" s="1"/>
  <c r="S65" i="7" s="1"/>
  <c r="P8" i="6"/>
  <c r="V61" i="5"/>
  <c r="V65" i="5" s="1"/>
  <c r="Q43" i="5"/>
  <c r="K61" i="5"/>
  <c r="C61" i="5"/>
  <c r="C65" i="5" s="1"/>
  <c r="K61" i="4"/>
  <c r="K61" i="3"/>
  <c r="K65" i="3" s="1"/>
  <c r="S65" i="3" s="1"/>
  <c r="Q8" i="3"/>
  <c r="Q61" i="3" s="1"/>
  <c r="Q65" i="3" s="1"/>
  <c r="P8" i="2"/>
  <c r="P61" i="2" s="1"/>
  <c r="P65" i="2" s="1"/>
  <c r="P43" i="1"/>
  <c r="Q8" i="1"/>
  <c r="Q61" i="1" s="1"/>
  <c r="Q65" i="1" s="1"/>
  <c r="K65" i="1"/>
  <c r="S65" i="1" s="1"/>
  <c r="S61" i="1"/>
  <c r="U43" i="9"/>
  <c r="U43" i="2"/>
  <c r="T43" i="2"/>
  <c r="R8" i="13"/>
  <c r="J61" i="13"/>
  <c r="U28" i="19"/>
  <c r="T28" i="19"/>
  <c r="T28" i="20"/>
  <c r="U28" i="20"/>
  <c r="T56" i="1"/>
  <c r="U56" i="1"/>
  <c r="E8" i="7"/>
  <c r="U9" i="7"/>
  <c r="T9" i="7"/>
  <c r="E43" i="6"/>
  <c r="U44" i="6"/>
  <c r="T44" i="6"/>
  <c r="T56" i="5"/>
  <c r="U56" i="5"/>
  <c r="R8" i="15"/>
  <c r="J61" i="15"/>
  <c r="R8" i="2"/>
  <c r="J61" i="2"/>
  <c r="R8" i="22"/>
  <c r="J61" i="22"/>
  <c r="J65" i="10"/>
  <c r="R65" i="10" s="1"/>
  <c r="R61" i="10"/>
  <c r="U62" i="22"/>
  <c r="T62" i="22"/>
  <c r="U62" i="23"/>
  <c r="T62" i="23"/>
  <c r="U56" i="20"/>
  <c r="T56" i="20"/>
  <c r="U62" i="18"/>
  <c r="T62" i="18"/>
  <c r="E8" i="14"/>
  <c r="T8" i="14" s="1"/>
  <c r="U9" i="14"/>
  <c r="T9" i="14"/>
  <c r="E43" i="19"/>
  <c r="U44" i="19"/>
  <c r="T44" i="19"/>
  <c r="Q8" i="19"/>
  <c r="U44" i="21"/>
  <c r="E43" i="21"/>
  <c r="Q8" i="20"/>
  <c r="T56" i="18"/>
  <c r="U56" i="18"/>
  <c r="E8" i="11"/>
  <c r="T9" i="11"/>
  <c r="U9" i="11"/>
  <c r="E43" i="8"/>
  <c r="U44" i="8"/>
  <c r="T44" i="8"/>
  <c r="P61" i="6"/>
  <c r="P65" i="6" s="1"/>
  <c r="U28" i="13"/>
  <c r="T28" i="13"/>
  <c r="U62" i="6"/>
  <c r="T62" i="6"/>
  <c r="P43" i="12"/>
  <c r="P61" i="12" s="1"/>
  <c r="P65" i="12" s="1"/>
  <c r="E8" i="8"/>
  <c r="U9" i="8"/>
  <c r="T9" i="8"/>
  <c r="E43" i="11"/>
  <c r="T44" i="11"/>
  <c r="U44" i="11"/>
  <c r="U28" i="4"/>
  <c r="T28" i="4"/>
  <c r="T62" i="2"/>
  <c r="U62" i="2"/>
  <c r="E43" i="1"/>
  <c r="U44" i="1"/>
  <c r="T44" i="1"/>
  <c r="U28" i="7"/>
  <c r="T28" i="7"/>
  <c r="U62" i="13"/>
  <c r="T62" i="13"/>
  <c r="U62" i="10"/>
  <c r="T62" i="10"/>
  <c r="T56" i="16"/>
  <c r="U56" i="16"/>
  <c r="Q61" i="8"/>
  <c r="Q65" i="8" s="1"/>
  <c r="U28" i="11"/>
  <c r="T28" i="11"/>
  <c r="Q43" i="2"/>
  <c r="U28" i="16"/>
  <c r="T28" i="16"/>
  <c r="U62" i="15"/>
  <c r="T62" i="15"/>
  <c r="E43" i="18"/>
  <c r="U44" i="18"/>
  <c r="T44" i="18"/>
  <c r="U28" i="6"/>
  <c r="T28" i="6"/>
  <c r="U28" i="8"/>
  <c r="T28" i="8"/>
  <c r="E43" i="3"/>
  <c r="U44" i="3"/>
  <c r="T44" i="3"/>
  <c r="Q43" i="13"/>
  <c r="Q61" i="13" s="1"/>
  <c r="Q65" i="13" s="1"/>
  <c r="K61" i="19"/>
  <c r="E43" i="17"/>
  <c r="U44" i="17"/>
  <c r="T44" i="17"/>
  <c r="U28" i="17"/>
  <c r="T28" i="17"/>
  <c r="R8" i="21"/>
  <c r="J61" i="21"/>
  <c r="W61" i="8"/>
  <c r="W65" i="8" s="1"/>
  <c r="K65" i="18"/>
  <c r="S65" i="18" s="1"/>
  <c r="S61" i="18"/>
  <c r="K61" i="14"/>
  <c r="Q43" i="20"/>
  <c r="P8" i="17"/>
  <c r="P61" i="17" s="1"/>
  <c r="P65" i="17" s="1"/>
  <c r="E43" i="20"/>
  <c r="U44" i="20"/>
  <c r="T44" i="20"/>
  <c r="K61" i="17"/>
  <c r="U62" i="19"/>
  <c r="T62" i="19"/>
  <c r="U9" i="19"/>
  <c r="E8" i="19"/>
  <c r="T9" i="19"/>
  <c r="U56" i="14"/>
  <c r="T56" i="14"/>
  <c r="Q43" i="16"/>
  <c r="T9" i="16"/>
  <c r="E8" i="16"/>
  <c r="U9" i="16"/>
  <c r="U9" i="18"/>
  <c r="E8" i="18"/>
  <c r="T9" i="18"/>
  <c r="U56" i="10"/>
  <c r="T56" i="10"/>
  <c r="E43" i="7"/>
  <c r="U44" i="7"/>
  <c r="T44" i="7"/>
  <c r="T28" i="5"/>
  <c r="U28" i="5"/>
  <c r="E8" i="6"/>
  <c r="U9" i="6"/>
  <c r="T9" i="6"/>
  <c r="U28" i="12"/>
  <c r="T28" i="12"/>
  <c r="P8" i="3"/>
  <c r="E8" i="3"/>
  <c r="T9" i="3"/>
  <c r="U9" i="3"/>
  <c r="Q8" i="2"/>
  <c r="Q61" i="2" s="1"/>
  <c r="Q65" i="2" s="1"/>
  <c r="Q43" i="1"/>
  <c r="E8" i="2"/>
  <c r="U9" i="2"/>
  <c r="T9" i="2"/>
  <c r="R8" i="17"/>
  <c r="J61" i="17"/>
  <c r="K65" i="5"/>
  <c r="S65" i="5" s="1"/>
  <c r="S61" i="5"/>
  <c r="T56" i="22"/>
  <c r="U56" i="22"/>
  <c r="U62" i="21"/>
  <c r="T62" i="21"/>
  <c r="E8" i="13"/>
  <c r="T9" i="13"/>
  <c r="U9" i="13"/>
  <c r="R8" i="19"/>
  <c r="J61" i="19"/>
  <c r="R8" i="3"/>
  <c r="J61" i="3"/>
  <c r="R8" i="4"/>
  <c r="J61" i="4"/>
  <c r="V61" i="21"/>
  <c r="V65" i="21" s="1"/>
  <c r="J65" i="20"/>
  <c r="R65" i="20" s="1"/>
  <c r="R61" i="20"/>
  <c r="R8" i="18"/>
  <c r="J61" i="18"/>
  <c r="Q65" i="17"/>
  <c r="S8" i="21"/>
  <c r="M61" i="21"/>
  <c r="M65" i="21" s="1"/>
  <c r="Q8" i="22"/>
  <c r="U9" i="21"/>
  <c r="E8" i="21"/>
  <c r="T9" i="21"/>
  <c r="T28" i="18"/>
  <c r="U28" i="18"/>
  <c r="Q8" i="16"/>
  <c r="P8" i="18"/>
  <c r="P8" i="15"/>
  <c r="Q8" i="9"/>
  <c r="Q61" i="9" s="1"/>
  <c r="Q65" i="9" s="1"/>
  <c r="U28" i="14"/>
  <c r="T28" i="14"/>
  <c r="U62" i="12"/>
  <c r="T62" i="12"/>
  <c r="U28" i="10"/>
  <c r="T28" i="10"/>
  <c r="P8" i="8"/>
  <c r="P61" i="8" s="1"/>
  <c r="P65" i="8" s="1"/>
  <c r="U62" i="5"/>
  <c r="T62" i="5"/>
  <c r="P61" i="10"/>
  <c r="P65" i="10" s="1"/>
  <c r="U56" i="3"/>
  <c r="T56" i="3"/>
  <c r="T28" i="2"/>
  <c r="U28" i="2"/>
  <c r="Q43" i="6"/>
  <c r="Q61" i="6" s="1"/>
  <c r="Q65" i="6" s="1"/>
  <c r="T56" i="11"/>
  <c r="U56" i="11"/>
  <c r="E8" i="12"/>
  <c r="U9" i="12"/>
  <c r="T9" i="12"/>
  <c r="U62" i="4"/>
  <c r="T62" i="4"/>
  <c r="Q8" i="4"/>
  <c r="E43" i="4"/>
  <c r="T44" i="4"/>
  <c r="U44" i="4"/>
  <c r="J65" i="8"/>
  <c r="R65" i="8" s="1"/>
  <c r="R61" i="8"/>
  <c r="K65" i="4"/>
  <c r="S65" i="4" s="1"/>
  <c r="S61" i="4"/>
  <c r="R8" i="23"/>
  <c r="J61" i="23"/>
  <c r="K65" i="8"/>
  <c r="S65" i="8" s="1"/>
  <c r="S61" i="8"/>
  <c r="R8" i="1"/>
  <c r="J61" i="1"/>
  <c r="R8" i="11"/>
  <c r="J61" i="11"/>
  <c r="K61" i="9"/>
  <c r="W61" i="16"/>
  <c r="W65" i="16" s="1"/>
  <c r="K61" i="2"/>
  <c r="U56" i="23"/>
  <c r="T56" i="23"/>
  <c r="K65" i="12"/>
  <c r="S65" i="12" s="1"/>
  <c r="S61" i="12"/>
  <c r="K61" i="11"/>
  <c r="U28" i="22"/>
  <c r="T28" i="22"/>
  <c r="K61" i="10"/>
  <c r="K61" i="23"/>
  <c r="U9" i="22"/>
  <c r="E8" i="22"/>
  <c r="T9" i="22"/>
  <c r="U9" i="20"/>
  <c r="E8" i="20"/>
  <c r="T9" i="20"/>
  <c r="E43" i="15"/>
  <c r="U44" i="15"/>
  <c r="T44" i="15"/>
  <c r="Q43" i="18"/>
  <c r="P61" i="23"/>
  <c r="P65" i="23" s="1"/>
  <c r="T56" i="21"/>
  <c r="U56" i="21"/>
  <c r="K61" i="22"/>
  <c r="E43" i="16"/>
  <c r="U44" i="16"/>
  <c r="T44" i="16"/>
  <c r="P43" i="13"/>
  <c r="E43" i="13"/>
  <c r="U44" i="13"/>
  <c r="T44" i="13"/>
  <c r="P8" i="13"/>
  <c r="E43" i="14"/>
  <c r="T44" i="14"/>
  <c r="U44" i="14"/>
  <c r="Q8" i="18"/>
  <c r="U62" i="16"/>
  <c r="T62" i="16"/>
  <c r="Q61" i="7"/>
  <c r="Q65" i="7" s="1"/>
  <c r="Q8" i="10"/>
  <c r="Q61" i="10" s="1"/>
  <c r="Q65" i="10" s="1"/>
  <c r="E8" i="10"/>
  <c r="U9" i="10"/>
  <c r="T9" i="10"/>
  <c r="Q61" i="5"/>
  <c r="Q65" i="5" s="1"/>
  <c r="P8" i="1"/>
  <c r="U28" i="21"/>
  <c r="T28" i="21"/>
  <c r="T56" i="2"/>
  <c r="U56" i="2"/>
  <c r="J65" i="6"/>
  <c r="R65" i="6" s="1"/>
  <c r="R61" i="6"/>
  <c r="V61" i="8"/>
  <c r="V65" i="8" s="1"/>
  <c r="T28" i="15"/>
  <c r="U28" i="15"/>
  <c r="U44" i="22"/>
  <c r="E43" i="22"/>
  <c r="U56" i="17"/>
  <c r="T56" i="17"/>
  <c r="Q61" i="23"/>
  <c r="Q65" i="23" s="1"/>
  <c r="E43" i="12"/>
  <c r="U44" i="12"/>
  <c r="T44" i="12"/>
  <c r="E8" i="17"/>
  <c r="U9" i="17"/>
  <c r="T9" i="17"/>
  <c r="U56" i="9"/>
  <c r="T56" i="9"/>
  <c r="E8" i="4"/>
  <c r="T9" i="4"/>
  <c r="U9" i="4"/>
  <c r="E43" i="10"/>
  <c r="U44" i="10"/>
  <c r="T44" i="10"/>
  <c r="Q61" i="11"/>
  <c r="Q65" i="11" s="1"/>
  <c r="U62" i="9"/>
  <c r="T62" i="9"/>
  <c r="U62" i="1"/>
  <c r="T62" i="1"/>
  <c r="E8" i="15"/>
  <c r="T9" i="15"/>
  <c r="U9" i="15"/>
  <c r="U62" i="11"/>
  <c r="T62" i="11"/>
  <c r="U56" i="8"/>
  <c r="T56" i="8"/>
  <c r="U56" i="7"/>
  <c r="T56" i="7"/>
  <c r="U62" i="3"/>
  <c r="T62" i="3"/>
  <c r="P43" i="3"/>
  <c r="T56" i="4"/>
  <c r="U56" i="4"/>
  <c r="R8" i="5"/>
  <c r="J61" i="5"/>
  <c r="V61" i="1"/>
  <c r="V65" i="1" s="1"/>
  <c r="U44" i="23"/>
  <c r="E43" i="23"/>
  <c r="R8" i="12"/>
  <c r="J61" i="12"/>
  <c r="R8" i="14"/>
  <c r="J61" i="14"/>
  <c r="J65" i="7"/>
  <c r="R65" i="7" s="1"/>
  <c r="R61" i="7"/>
  <c r="J65" i="9"/>
  <c r="R65" i="9" s="1"/>
  <c r="R61" i="9"/>
  <c r="K61" i="16"/>
  <c r="U9" i="23"/>
  <c r="E8" i="23"/>
  <c r="T9" i="23"/>
  <c r="K65" i="15"/>
  <c r="S65" i="15" s="1"/>
  <c r="U56" i="19"/>
  <c r="T56" i="19"/>
  <c r="R8" i="16"/>
  <c r="J61" i="16"/>
  <c r="T44" i="22"/>
  <c r="K61" i="6"/>
  <c r="W61" i="1"/>
  <c r="W65" i="1" s="1"/>
  <c r="K61" i="13"/>
  <c r="K61" i="20"/>
  <c r="U28" i="23"/>
  <c r="T28" i="23"/>
  <c r="Q61" i="15"/>
  <c r="Q65" i="15" s="1"/>
  <c r="T62" i="14"/>
  <c r="U62" i="14"/>
  <c r="Q43" i="22"/>
  <c r="U56" i="15"/>
  <c r="T56" i="15"/>
  <c r="Q43" i="19"/>
  <c r="Q8" i="12"/>
  <c r="P43" i="18"/>
  <c r="P8" i="7"/>
  <c r="P61" i="7" s="1"/>
  <c r="P65" i="7" s="1"/>
  <c r="U28" i="9"/>
  <c r="T28" i="9"/>
  <c r="E8" i="9"/>
  <c r="U9" i="9"/>
  <c r="T9" i="9"/>
  <c r="U56" i="13"/>
  <c r="T56" i="13"/>
  <c r="Q43" i="4"/>
  <c r="E8" i="1"/>
  <c r="T9" i="1"/>
  <c r="U9" i="1"/>
  <c r="E43" i="5"/>
  <c r="U44" i="5"/>
  <c r="T44" i="5"/>
  <c r="E8" i="5"/>
  <c r="U9" i="5"/>
  <c r="T9" i="5"/>
  <c r="U28" i="3"/>
  <c r="T28" i="3"/>
  <c r="U44" i="9"/>
  <c r="P8" i="4"/>
  <c r="P43" i="4"/>
  <c r="S61" i="7" l="1"/>
  <c r="S61" i="3"/>
  <c r="P61" i="1"/>
  <c r="P65" i="1" s="1"/>
  <c r="P61" i="19"/>
  <c r="P65" i="19" s="1"/>
  <c r="Q61" i="18"/>
  <c r="Q65" i="18" s="1"/>
  <c r="T43" i="22"/>
  <c r="U43" i="22"/>
  <c r="E61" i="10"/>
  <c r="U8" i="10"/>
  <c r="T8" i="10"/>
  <c r="K65" i="23"/>
  <c r="S65" i="23" s="1"/>
  <c r="S61" i="23"/>
  <c r="E61" i="12"/>
  <c r="T8" i="12"/>
  <c r="J65" i="18"/>
  <c r="R65" i="18" s="1"/>
  <c r="R61" i="18"/>
  <c r="T8" i="2"/>
  <c r="E61" i="2"/>
  <c r="U8" i="2"/>
  <c r="U43" i="7"/>
  <c r="T43" i="7"/>
  <c r="T43" i="3"/>
  <c r="U43" i="3"/>
  <c r="E61" i="8"/>
  <c r="T8" i="8"/>
  <c r="U8" i="8"/>
  <c r="Q61" i="20"/>
  <c r="Q65" i="20" s="1"/>
  <c r="U43" i="16"/>
  <c r="T43" i="16"/>
  <c r="J65" i="19"/>
  <c r="R65" i="19" s="1"/>
  <c r="R61" i="19"/>
  <c r="K65" i="14"/>
  <c r="S65" i="14" s="1"/>
  <c r="S61" i="14"/>
  <c r="T43" i="21"/>
  <c r="U43" i="21"/>
  <c r="J65" i="22"/>
  <c r="R65" i="22" s="1"/>
  <c r="R61" i="22"/>
  <c r="K65" i="20"/>
  <c r="S65" i="20" s="1"/>
  <c r="S61" i="20"/>
  <c r="U43" i="10"/>
  <c r="T43" i="10"/>
  <c r="T43" i="14"/>
  <c r="U43" i="14"/>
  <c r="J65" i="5"/>
  <c r="R65" i="5" s="1"/>
  <c r="R61" i="5"/>
  <c r="T8" i="13"/>
  <c r="P61" i="13"/>
  <c r="P65" i="13" s="1"/>
  <c r="K65" i="22"/>
  <c r="S65" i="22" s="1"/>
  <c r="S61" i="22"/>
  <c r="J65" i="23"/>
  <c r="R65" i="23" s="1"/>
  <c r="R61" i="23"/>
  <c r="U43" i="4"/>
  <c r="T43" i="4"/>
  <c r="T8" i="21"/>
  <c r="E61" i="21"/>
  <c r="U43" i="8"/>
  <c r="T43" i="8"/>
  <c r="E61" i="14"/>
  <c r="U8" i="14"/>
  <c r="K65" i="13"/>
  <c r="S65" i="13" s="1"/>
  <c r="S61" i="13"/>
  <c r="K65" i="6"/>
  <c r="S65" i="6" s="1"/>
  <c r="S61" i="6"/>
  <c r="T8" i="20"/>
  <c r="E61" i="20"/>
  <c r="U8" i="20"/>
  <c r="K65" i="9"/>
  <c r="S65" i="9" s="1"/>
  <c r="S61" i="9"/>
  <c r="Q61" i="4"/>
  <c r="Q65" i="4" s="1"/>
  <c r="E61" i="6"/>
  <c r="T8" i="6"/>
  <c r="U8" i="6"/>
  <c r="K65" i="17"/>
  <c r="S65" i="17" s="1"/>
  <c r="S61" i="17"/>
  <c r="T43" i="17"/>
  <c r="U43" i="17"/>
  <c r="S61" i="21"/>
  <c r="J65" i="2"/>
  <c r="R65" i="2" s="1"/>
  <c r="R61" i="2"/>
  <c r="U43" i="6"/>
  <c r="T43" i="6"/>
  <c r="U43" i="5"/>
  <c r="T43" i="5"/>
  <c r="E61" i="17"/>
  <c r="U8" i="17"/>
  <c r="T8" i="17"/>
  <c r="U43" i="15"/>
  <c r="T43" i="15"/>
  <c r="E61" i="4"/>
  <c r="U8" i="4"/>
  <c r="T8" i="4"/>
  <c r="T43" i="12"/>
  <c r="U43" i="12"/>
  <c r="K65" i="11"/>
  <c r="S65" i="11" s="1"/>
  <c r="S61" i="11"/>
  <c r="J65" i="11"/>
  <c r="R65" i="11" s="1"/>
  <c r="R61" i="11"/>
  <c r="T8" i="15"/>
  <c r="P61" i="15"/>
  <c r="P65" i="15" s="1"/>
  <c r="Q61" i="22"/>
  <c r="Q65" i="22" s="1"/>
  <c r="J65" i="17"/>
  <c r="R65" i="17" s="1"/>
  <c r="R61" i="17"/>
  <c r="T8" i="18"/>
  <c r="E61" i="18"/>
  <c r="U8" i="18"/>
  <c r="K65" i="19"/>
  <c r="S65" i="19" s="1"/>
  <c r="S61" i="19"/>
  <c r="Q61" i="19"/>
  <c r="Q65" i="19" s="1"/>
  <c r="S65" i="21"/>
  <c r="J65" i="16"/>
  <c r="R65" i="16" s="1"/>
  <c r="R61" i="16"/>
  <c r="J65" i="12"/>
  <c r="R65" i="12" s="1"/>
  <c r="R61" i="12"/>
  <c r="U43" i="13"/>
  <c r="T43" i="13"/>
  <c r="P61" i="18"/>
  <c r="P65" i="18" s="1"/>
  <c r="J65" i="4"/>
  <c r="R65" i="4" s="1"/>
  <c r="R61" i="4"/>
  <c r="E61" i="13"/>
  <c r="U8" i="13"/>
  <c r="E61" i="3"/>
  <c r="U8" i="3"/>
  <c r="T8" i="3"/>
  <c r="T8" i="19"/>
  <c r="E61" i="19"/>
  <c r="U8" i="19"/>
  <c r="J65" i="21"/>
  <c r="R65" i="21" s="1"/>
  <c r="R61" i="21"/>
  <c r="U8" i="21"/>
  <c r="U43" i="11"/>
  <c r="T43" i="11"/>
  <c r="E61" i="11"/>
  <c r="U8" i="11"/>
  <c r="T8" i="11"/>
  <c r="J65" i="15"/>
  <c r="R65" i="15" s="1"/>
  <c r="R61" i="15"/>
  <c r="E61" i="9"/>
  <c r="T8" i="9"/>
  <c r="U8" i="9"/>
  <c r="E61" i="15"/>
  <c r="U8" i="15"/>
  <c r="K65" i="2"/>
  <c r="S65" i="2" s="1"/>
  <c r="S61" i="2"/>
  <c r="E61" i="1"/>
  <c r="U8" i="1"/>
  <c r="T8" i="1"/>
  <c r="J65" i="14"/>
  <c r="R65" i="14" s="1"/>
  <c r="R61" i="14"/>
  <c r="E61" i="22"/>
  <c r="U8" i="22"/>
  <c r="T8" i="22"/>
  <c r="J65" i="1"/>
  <c r="R65" i="1" s="1"/>
  <c r="R61" i="1"/>
  <c r="Q61" i="16"/>
  <c r="Q65" i="16" s="1"/>
  <c r="P61" i="3"/>
  <c r="P65" i="3" s="1"/>
  <c r="T43" i="20"/>
  <c r="U43" i="20"/>
  <c r="U43" i="1"/>
  <c r="T43" i="1"/>
  <c r="E61" i="7"/>
  <c r="U8" i="7"/>
  <c r="T8" i="7"/>
  <c r="K65" i="10"/>
  <c r="S65" i="10" s="1"/>
  <c r="S61" i="10"/>
  <c r="E61" i="23"/>
  <c r="U8" i="23"/>
  <c r="T8" i="23"/>
  <c r="E61" i="5"/>
  <c r="U8" i="5"/>
  <c r="T8" i="5"/>
  <c r="U8" i="12"/>
  <c r="Q61" i="12"/>
  <c r="Q65" i="12" s="1"/>
  <c r="K65" i="16"/>
  <c r="S65" i="16" s="1"/>
  <c r="S61" i="16"/>
  <c r="P61" i="4"/>
  <c r="P65" i="4" s="1"/>
  <c r="T43" i="23"/>
  <c r="U43" i="23"/>
  <c r="J65" i="3"/>
  <c r="R65" i="3" s="1"/>
  <c r="R61" i="3"/>
  <c r="T8" i="16"/>
  <c r="E61" i="16"/>
  <c r="U8" i="16"/>
  <c r="U43" i="18"/>
  <c r="T43" i="18"/>
  <c r="U43" i="19"/>
  <c r="T43" i="19"/>
  <c r="J65" i="13"/>
  <c r="R65" i="13" s="1"/>
  <c r="R61" i="13"/>
  <c r="E65" i="15" l="1"/>
  <c r="U61" i="15"/>
  <c r="T61" i="15"/>
  <c r="E65" i="11"/>
  <c r="U61" i="11"/>
  <c r="T61" i="11"/>
  <c r="E65" i="17"/>
  <c r="U61" i="17"/>
  <c r="T61" i="17"/>
  <c r="E65" i="16"/>
  <c r="U61" i="16"/>
  <c r="T61" i="16"/>
  <c r="E65" i="14"/>
  <c r="U61" i="14"/>
  <c r="T61" i="14"/>
  <c r="E65" i="2"/>
  <c r="T61" i="2"/>
  <c r="U61" i="2"/>
  <c r="E65" i="9"/>
  <c r="U61" i="9"/>
  <c r="T61" i="9"/>
  <c r="E65" i="3"/>
  <c r="U61" i="3"/>
  <c r="T61" i="3"/>
  <c r="E65" i="4"/>
  <c r="T61" i="4"/>
  <c r="U61" i="4"/>
  <c r="E65" i="20"/>
  <c r="U61" i="20"/>
  <c r="T61" i="20"/>
  <c r="E65" i="23"/>
  <c r="U61" i="23"/>
  <c r="T61" i="23"/>
  <c r="E65" i="19"/>
  <c r="U61" i="19"/>
  <c r="T61" i="19"/>
  <c r="E65" i="5"/>
  <c r="T61" i="5"/>
  <c r="U61" i="5"/>
  <c r="E65" i="1"/>
  <c r="T61" i="1"/>
  <c r="U61" i="1"/>
  <c r="E65" i="18"/>
  <c r="T61" i="18"/>
  <c r="U61" i="18"/>
  <c r="E65" i="8"/>
  <c r="U61" i="8"/>
  <c r="T61" i="8"/>
  <c r="E65" i="10"/>
  <c r="U61" i="10"/>
  <c r="T61" i="10"/>
  <c r="E65" i="12"/>
  <c r="T61" i="12"/>
  <c r="U61" i="12"/>
  <c r="E65" i="13"/>
  <c r="U61" i="13"/>
  <c r="T61" i="13"/>
  <c r="E65" i="21"/>
  <c r="T61" i="21"/>
  <c r="U61" i="21"/>
  <c r="E65" i="22"/>
  <c r="T61" i="22"/>
  <c r="U61" i="22"/>
  <c r="E65" i="7"/>
  <c r="U61" i="7"/>
  <c r="T61" i="7"/>
  <c r="E65" i="6"/>
  <c r="T61" i="6"/>
  <c r="U61" i="6"/>
  <c r="U65" i="23" l="1"/>
  <c r="T65" i="23"/>
  <c r="U65" i="11"/>
  <c r="T65" i="11"/>
  <c r="U65" i="7"/>
  <c r="T65" i="7"/>
  <c r="U65" i="8"/>
  <c r="T65" i="8"/>
  <c r="U65" i="12"/>
  <c r="T65" i="12"/>
  <c r="T65" i="18"/>
  <c r="U65" i="18"/>
  <c r="U65" i="9"/>
  <c r="T65" i="9"/>
  <c r="T65" i="1"/>
  <c r="U65" i="1"/>
  <c r="U65" i="2"/>
  <c r="T65" i="2"/>
  <c r="U65" i="13"/>
  <c r="T65" i="13"/>
  <c r="U65" i="17"/>
  <c r="T65" i="17"/>
  <c r="U65" i="22"/>
  <c r="T65" i="22"/>
  <c r="U65" i="5"/>
  <c r="T65" i="5"/>
  <c r="U65" i="19"/>
  <c r="T65" i="19"/>
  <c r="U65" i="16"/>
  <c r="T65" i="16"/>
  <c r="U65" i="3"/>
  <c r="T65" i="3"/>
  <c r="U65" i="14"/>
  <c r="T65" i="14"/>
  <c r="T65" i="20"/>
  <c r="U65" i="20"/>
  <c r="U65" i="6"/>
  <c r="T65" i="6"/>
  <c r="U65" i="21"/>
  <c r="T65" i="21"/>
  <c r="T65" i="10"/>
  <c r="U65" i="10"/>
  <c r="U65" i="4"/>
  <c r="T65" i="4"/>
  <c r="U65" i="15"/>
  <c r="T65" i="15"/>
</calcChain>
</file>

<file path=xl/sharedStrings.xml><?xml version="1.0" encoding="utf-8"?>
<sst xmlns="http://schemas.openxmlformats.org/spreadsheetml/2006/main" count="2530" uniqueCount="122">
  <si>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</si>
  <si>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</si>
  <si>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</si>
  <si>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</si>
  <si>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FREE STATE: XHARIEP (DC16)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</si>
  <si>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</si>
  <si>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</si>
  <si>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</si>
  <si>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</si>
  <si>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</si>
  <si>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</si>
  <si>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</si>
  <si>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</si>
  <si>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</si>
  <si>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</si>
  <si>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</si>
  <si>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</si>
  <si>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</si>
  <si>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</si>
  <si>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</si>
  <si>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</si>
  <si>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</si>
  <si>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</si>
  <si>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</si>
  <si>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</si>
  <si>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</si>
  <si>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</si>
  <si>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</si>
  <si>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</si>
  <si>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</si>
  <si>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</si>
  <si>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</si>
  <si>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</si>
  <si>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</si>
  <si>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</si>
  <si>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</si>
  <si>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</si>
  <si>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</si>
  <si>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</si>
  <si>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</si>
  <si>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</si>
  <si>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</si>
  <si>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</si>
  <si>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</si>
  <si>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</si>
  <si>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</si>
  <si>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</si>
  <si>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</si>
  <si>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</si>
  <si>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</si>
  <si>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</si>
  <si>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</si>
  <si>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</si>
  <si>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</si>
  <si>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</si>
  <si>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</si>
  <si>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</si>
  <si>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</si>
  <si>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</si>
  <si>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</si>
  <si>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</si>
  <si>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</si>
  <si>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</si>
  <si>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</si>
  <si>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</si>
  <si>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</si>
  <si>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</si>
  <si>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</si>
  <si>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</si>
  <si>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</si>
  <si>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</si>
  <si>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</si>
  <si>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</si>
  <si>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</si>
  <si>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</si>
  <si>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</si>
  <si>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</si>
  <si>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</si>
  <si>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</si>
  <si>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</si>
  <si>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</si>
  <si>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</si>
  <si>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</si>
  <si>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</si>
  <si>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</si>
  <si>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</si>
  <si>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</si>
  <si>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</si>
  <si>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</si>
  <si>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</si>
  <si>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FREE STATE: LEJWELEPUTSWA (DC18)</t>
  </si>
  <si>
    <t>FREE STATE: THABO MOFUTSANYANA (DC19)</t>
  </si>
  <si>
    <t>FREE STATE: FEZILE DABI (DC20)</t>
  </si>
  <si>
    <t>FREE STATE: LETSEMENG (FS161)</t>
  </si>
  <si>
    <t>FREE STATE: KOPANONG (FS162)</t>
  </si>
  <si>
    <t>FREE STATE: MOHOKARE (FS163)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</si>
  <si>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</si>
  <si>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</si>
  <si>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</si>
  <si>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</si>
  <si>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</si>
  <si>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</si>
  <si>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</si>
  <si>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</si>
  <si>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</si>
  <si>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</si>
  <si>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</si>
  <si>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MOQHAKA (FS201)</t>
  </si>
  <si>
    <t>FREE STATE: NGWATHE (FS203)</t>
  </si>
  <si>
    <t>FREE STATE: METSIMAHOLO (FS204)</t>
  </si>
  <si>
    <t>FREE STATE: MAFUBE (FS205)</t>
  </si>
  <si>
    <t>FREE STATE: MANGAUNG (MAN)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</si>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</sst>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9327000</v>
      </c>
      <c r="C8" s="36">
        <f t="shared" si="0"/>
        <v>47816000</v>
      </c>
      <c r="D8" s="36">
        <f t="shared" si="0"/>
        <v>0</v>
      </c>
      <c r="E8" s="36">
        <f t="shared" si="0"/>
        <v>57143000</v>
      </c>
      <c r="F8" s="37">
        <f t="shared" si="0"/>
        <v>9327000</v>
      </c>
      <c r="G8" s="38">
        <f t="shared" si="0"/>
        <v>57143000</v>
      </c>
      <c r="H8" s="37">
        <f t="shared" si="0"/>
        <v>2077000</v>
      </c>
      <c r="I8" s="38">
        <f t="shared" si="0"/>
        <v>-62425970</v>
      </c>
      <c r="J8" s="37">
        <f t="shared" si="0"/>
        <v>9218000</v>
      </c>
      <c r="K8" s="38">
        <f t="shared" si="0"/>
        <v>68426335</v>
      </c>
      <c r="L8" s="37">
        <f t="shared" si="0"/>
        <v>4495000</v>
      </c>
      <c r="M8" s="38">
        <f t="shared" si="0"/>
        <v>1198934</v>
      </c>
      <c r="N8" s="37">
        <f t="shared" si="0"/>
        <v>0</v>
      </c>
      <c r="O8" s="38">
        <f t="shared" si="0"/>
        <v>0</v>
      </c>
      <c r="P8" s="37">
        <f t="shared" si="0"/>
        <v>15790000</v>
      </c>
      <c r="Q8" s="38">
        <f t="shared" si="0"/>
        <v>7199299</v>
      </c>
      <c r="R8" s="16">
        <f>IF(($J8       =0),0,((($L8       -$J8       )/$J8       )*100))</f>
        <v>-51.23671078325016</v>
      </c>
      <c r="S8" s="17">
        <f>IF(($K8       =0),0,((($M8       -$K8       )/$K8       )*100))</f>
        <v>-98.247847119095297</v>
      </c>
      <c r="T8" s="16">
        <f>IF(($E8       =0),0,(($P8       /$E8       )*100))</f>
        <v>27.632430918922701</v>
      </c>
      <c r="U8" s="18">
        <f>IF(($E8       =0),0,(($Q8       /$E8       )*100))</f>
        <v>12.598741753145617</v>
      </c>
      <c r="V8" s="37">
        <f t="shared" ref="V8:W8" si="1">+V9+V28</f>
        <v>10294000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6224000</v>
      </c>
      <c r="C9" s="39">
        <f t="shared" si="2"/>
        <v>47816000</v>
      </c>
      <c r="D9" s="39">
        <f t="shared" si="2"/>
        <v>0</v>
      </c>
      <c r="E9" s="39">
        <f t="shared" si="2"/>
        <v>54040000</v>
      </c>
      <c r="F9" s="40">
        <f t="shared" si="2"/>
        <v>6224000</v>
      </c>
      <c r="G9" s="41">
        <f t="shared" si="2"/>
        <v>54040000</v>
      </c>
      <c r="H9" s="40">
        <f t="shared" si="2"/>
        <v>799000</v>
      </c>
      <c r="I9" s="41">
        <f t="shared" si="2"/>
        <v>-60817428</v>
      </c>
      <c r="J9" s="40">
        <f t="shared" si="2"/>
        <v>8639000</v>
      </c>
      <c r="K9" s="41">
        <f t="shared" si="2"/>
        <v>64906336</v>
      </c>
      <c r="L9" s="40">
        <f t="shared" si="2"/>
        <v>3784000</v>
      </c>
      <c r="M9" s="41">
        <f t="shared" si="2"/>
        <v>488273</v>
      </c>
      <c r="N9" s="40">
        <f t="shared" si="2"/>
        <v>0</v>
      </c>
      <c r="O9" s="41">
        <f t="shared" si="2"/>
        <v>0</v>
      </c>
      <c r="P9" s="40">
        <f t="shared" si="2"/>
        <v>13222000</v>
      </c>
      <c r="Q9" s="41">
        <f t="shared" si="2"/>
        <v>4577181</v>
      </c>
      <c r="R9" s="20">
        <f>IF(($J9       =0),0,((($L9       -$J9       )/$J9       )*100))</f>
        <v>-56.19863410116912</v>
      </c>
      <c r="S9" s="21">
        <f>IF(($K9       =0),0,((($M9       -$K9       )/$K9       )*100))</f>
        <v>-99.247726755058238</v>
      </c>
      <c r="T9" s="20">
        <f>IF(($E9       =0),0,(($P9       /$E9       )*100))</f>
        <v>24.467061435973353</v>
      </c>
      <c r="U9" s="22">
        <f>IF(($E9       =0),0,(($Q9       /$E9       )*100))</f>
        <v>8.4699870466321237</v>
      </c>
      <c r="V9" s="40">
        <f t="shared" ref="V9:W9" si="3">SUM(V10:V27)</f>
        <v>10294000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>
        <v>47816000</v>
      </c>
      <c r="D10" s="42"/>
      <c r="E10" s="42">
        <f t="shared" ref="E10:E41" si="4">$B10      +$C10      +$D10</f>
        <v>47816000</v>
      </c>
      <c r="F10" s="43"/>
      <c r="G10" s="44">
        <v>47816000</v>
      </c>
      <c r="H10" s="43"/>
      <c r="I10" s="44">
        <v>-35240000</v>
      </c>
      <c r="J10" s="43">
        <v>6092000</v>
      </c>
      <c r="K10" s="44">
        <v>35240000</v>
      </c>
      <c r="L10" s="43">
        <v>3296000</v>
      </c>
      <c r="M10" s="44"/>
      <c r="N10" s="43"/>
      <c r="O10" s="44"/>
      <c r="P10" s="43">
        <f t="shared" ref="P10:P41" si="5">$H10      +$J10      +$L10      +$N10</f>
        <v>9388000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-45.896257386736707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19.633595449222017</v>
      </c>
      <c r="U10" s="26">
        <f t="shared" ref="U10:U41" si="10">IF(($E10      =0),0,(($Q10      /$E10      )*100))</f>
        <v>0</v>
      </c>
      <c r="V10" s="43">
        <v>10294000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3705000</v>
      </c>
      <c r="C13" s="42"/>
      <c r="D13" s="42"/>
      <c r="E13" s="42">
        <f t="shared" si="4"/>
        <v>3705000</v>
      </c>
      <c r="F13" s="43">
        <v>3705000</v>
      </c>
      <c r="G13" s="44">
        <v>3705000</v>
      </c>
      <c r="H13" s="43"/>
      <c r="I13" s="44">
        <v>-23972003</v>
      </c>
      <c r="J13" s="43">
        <v>1667000</v>
      </c>
      <c r="K13" s="44">
        <v>26380003</v>
      </c>
      <c r="L13" s="43"/>
      <c r="M13" s="44"/>
      <c r="N13" s="43"/>
      <c r="O13" s="44"/>
      <c r="P13" s="43">
        <f t="shared" si="5"/>
        <v>1667000</v>
      </c>
      <c r="Q13" s="44">
        <f t="shared" si="6"/>
        <v>2408000</v>
      </c>
      <c r="R13" s="24">
        <f t="shared" si="7"/>
        <v>-100</v>
      </c>
      <c r="S13" s="25">
        <f t="shared" si="8"/>
        <v>-100</v>
      </c>
      <c r="T13" s="24">
        <f t="shared" si="9"/>
        <v>44.993252361673413</v>
      </c>
      <c r="U13" s="26">
        <f t="shared" si="10"/>
        <v>64.993252361673413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2519000</v>
      </c>
      <c r="C16" s="42"/>
      <c r="D16" s="42"/>
      <c r="E16" s="42">
        <f t="shared" si="4"/>
        <v>2519000</v>
      </c>
      <c r="F16" s="43">
        <v>2519000</v>
      </c>
      <c r="G16" s="44">
        <v>2519000</v>
      </c>
      <c r="H16" s="43">
        <v>799000</v>
      </c>
      <c r="I16" s="44">
        <v>-1605425</v>
      </c>
      <c r="J16" s="43">
        <v>880000</v>
      </c>
      <c r="K16" s="44">
        <v>3286333</v>
      </c>
      <c r="L16" s="43">
        <v>488000</v>
      </c>
      <c r="M16" s="44">
        <v>488273</v>
      </c>
      <c r="N16" s="43"/>
      <c r="O16" s="44"/>
      <c r="P16" s="43">
        <f t="shared" si="5"/>
        <v>2167000</v>
      </c>
      <c r="Q16" s="44">
        <f t="shared" si="6"/>
        <v>2169181</v>
      </c>
      <c r="R16" s="24">
        <f t="shared" si="7"/>
        <v>-44.545454545454547</v>
      </c>
      <c r="S16" s="25">
        <f t="shared" si="8"/>
        <v>-85.142315157958734</v>
      </c>
      <c r="T16" s="24">
        <f t="shared" si="9"/>
        <v>86.026200873362441</v>
      </c>
      <c r="U16" s="26">
        <f t="shared" si="10"/>
        <v>86.112782850337439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3103000</v>
      </c>
      <c r="C28" s="39">
        <f t="shared" si="11"/>
        <v>0</v>
      </c>
      <c r="D28" s="39">
        <f t="shared" si="11"/>
        <v>0</v>
      </c>
      <c r="E28" s="39">
        <f t="shared" si="11"/>
        <v>3103000</v>
      </c>
      <c r="F28" s="40">
        <f t="shared" si="11"/>
        <v>3103000</v>
      </c>
      <c r="G28" s="41">
        <f t="shared" si="11"/>
        <v>3103000</v>
      </c>
      <c r="H28" s="40">
        <f t="shared" si="11"/>
        <v>1278000</v>
      </c>
      <c r="I28" s="41">
        <f t="shared" si="11"/>
        <v>-1608542</v>
      </c>
      <c r="J28" s="40">
        <f t="shared" si="11"/>
        <v>579000</v>
      </c>
      <c r="K28" s="41">
        <f t="shared" si="11"/>
        <v>3519999</v>
      </c>
      <c r="L28" s="40">
        <f t="shared" si="11"/>
        <v>711000</v>
      </c>
      <c r="M28" s="41">
        <f t="shared" si="11"/>
        <v>710661</v>
      </c>
      <c r="N28" s="40">
        <f t="shared" si="11"/>
        <v>0</v>
      </c>
      <c r="O28" s="41">
        <f t="shared" si="11"/>
        <v>0</v>
      </c>
      <c r="P28" s="40">
        <f t="shared" si="11"/>
        <v>2568000</v>
      </c>
      <c r="Q28" s="41">
        <f t="shared" si="11"/>
        <v>2622118</v>
      </c>
      <c r="R28" s="20">
        <f t="shared" si="7"/>
        <v>22.797927461139896</v>
      </c>
      <c r="S28" s="21">
        <f t="shared" si="8"/>
        <v>-79.810761309875375</v>
      </c>
      <c r="T28" s="20">
        <f t="shared" si="9"/>
        <v>82.758620689655174</v>
      </c>
      <c r="U28" s="22">
        <f t="shared" si="10"/>
        <v>84.5026748308089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952000</v>
      </c>
      <c r="I31" s="44">
        <v>-748241</v>
      </c>
      <c r="J31" s="43">
        <v>102000</v>
      </c>
      <c r="K31" s="44">
        <v>1802098</v>
      </c>
      <c r="L31" s="43">
        <v>408000</v>
      </c>
      <c r="M31" s="44">
        <v>407751</v>
      </c>
      <c r="N31" s="43"/>
      <c r="O31" s="44"/>
      <c r="P31" s="43">
        <f t="shared" si="5"/>
        <v>1462000</v>
      </c>
      <c r="Q31" s="44">
        <f t="shared" si="6"/>
        <v>1461608</v>
      </c>
      <c r="R31" s="24">
        <f t="shared" si="7"/>
        <v>300</v>
      </c>
      <c r="S31" s="25">
        <f t="shared" si="8"/>
        <v>-77.373539063913285</v>
      </c>
      <c r="T31" s="24">
        <f t="shared" si="9"/>
        <v>81.222222222222214</v>
      </c>
      <c r="U31" s="26">
        <f t="shared" si="10"/>
        <v>81.200444444444443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1303000</v>
      </c>
      <c r="C33" s="42"/>
      <c r="D33" s="42"/>
      <c r="E33" s="42">
        <f t="shared" si="4"/>
        <v>1303000</v>
      </c>
      <c r="F33" s="43">
        <v>1303000</v>
      </c>
      <c r="G33" s="44">
        <v>1303000</v>
      </c>
      <c r="H33" s="43">
        <v>326000</v>
      </c>
      <c r="I33" s="44">
        <v>-860301</v>
      </c>
      <c r="J33" s="43">
        <v>477000</v>
      </c>
      <c r="K33" s="44">
        <v>1717901</v>
      </c>
      <c r="L33" s="43">
        <v>303000</v>
      </c>
      <c r="M33" s="44">
        <v>302910</v>
      </c>
      <c r="N33" s="43"/>
      <c r="O33" s="44"/>
      <c r="P33" s="43">
        <f t="shared" si="5"/>
        <v>1106000</v>
      </c>
      <c r="Q33" s="44">
        <f t="shared" si="6"/>
        <v>1160510</v>
      </c>
      <c r="R33" s="24">
        <f t="shared" si="7"/>
        <v>-36.477987421383645</v>
      </c>
      <c r="S33" s="25">
        <f t="shared" si="8"/>
        <v>-82.367435608920431</v>
      </c>
      <c r="T33" s="24">
        <f t="shared" si="9"/>
        <v>84.881043745203371</v>
      </c>
      <c r="U33" s="26">
        <f t="shared" si="10"/>
        <v>89.064466615502695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9327000</v>
      </c>
      <c r="C61" s="39">
        <f t="shared" si="26"/>
        <v>47816000</v>
      </c>
      <c r="D61" s="39">
        <f t="shared" si="26"/>
        <v>0</v>
      </c>
      <c r="E61" s="39">
        <f t="shared" si="26"/>
        <v>57143000</v>
      </c>
      <c r="F61" s="40">
        <f t="shared" si="26"/>
        <v>9327000</v>
      </c>
      <c r="G61" s="41">
        <f t="shared" si="26"/>
        <v>57143000</v>
      </c>
      <c r="H61" s="40">
        <f t="shared" si="26"/>
        <v>2077000</v>
      </c>
      <c r="I61" s="41">
        <f t="shared" si="26"/>
        <v>-62425970</v>
      </c>
      <c r="J61" s="40">
        <f t="shared" si="26"/>
        <v>9218000</v>
      </c>
      <c r="K61" s="41">
        <f t="shared" si="26"/>
        <v>68426335</v>
      </c>
      <c r="L61" s="40">
        <f t="shared" si="26"/>
        <v>4495000</v>
      </c>
      <c r="M61" s="41">
        <f t="shared" si="26"/>
        <v>1198934</v>
      </c>
      <c r="N61" s="40">
        <f t="shared" si="26"/>
        <v>0</v>
      </c>
      <c r="O61" s="41">
        <f t="shared" si="26"/>
        <v>0</v>
      </c>
      <c r="P61" s="40">
        <f t="shared" si="26"/>
        <v>15790000</v>
      </c>
      <c r="Q61" s="41">
        <f t="shared" si="26"/>
        <v>7199299</v>
      </c>
      <c r="R61" s="20">
        <f t="shared" si="16"/>
        <v>-51.23671078325016</v>
      </c>
      <c r="S61" s="21">
        <f t="shared" si="17"/>
        <v>-98.247847119095297</v>
      </c>
      <c r="T61" s="20">
        <f t="shared" si="18"/>
        <v>27.632430918922701</v>
      </c>
      <c r="U61" s="22">
        <f t="shared" si="19"/>
        <v>12.598741753145617</v>
      </c>
      <c r="V61" s="40">
        <f t="shared" ref="V61:W61" si="27">+V8+V43</f>
        <v>10294000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9327000</v>
      </c>
      <c r="C65" s="48">
        <f t="shared" si="30"/>
        <v>47816000</v>
      </c>
      <c r="D65" s="48">
        <f t="shared" si="30"/>
        <v>0</v>
      </c>
      <c r="E65" s="48">
        <f t="shared" si="30"/>
        <v>57143000</v>
      </c>
      <c r="F65" s="49">
        <f t="shared" si="30"/>
        <v>9327000</v>
      </c>
      <c r="G65" s="50">
        <f t="shared" si="30"/>
        <v>57143000</v>
      </c>
      <c r="H65" s="49">
        <f t="shared" si="30"/>
        <v>2077000</v>
      </c>
      <c r="I65" s="50">
        <f t="shared" si="30"/>
        <v>-62425970</v>
      </c>
      <c r="J65" s="49">
        <f t="shared" si="30"/>
        <v>9218000</v>
      </c>
      <c r="K65" s="50">
        <f t="shared" si="30"/>
        <v>68426335</v>
      </c>
      <c r="L65" s="49">
        <f t="shared" si="30"/>
        <v>4495000</v>
      </c>
      <c r="M65" s="51">
        <f t="shared" si="30"/>
        <v>1198934</v>
      </c>
      <c r="N65" s="49">
        <f t="shared" si="30"/>
        <v>0</v>
      </c>
      <c r="O65" s="50">
        <f t="shared" si="30"/>
        <v>0</v>
      </c>
      <c r="P65" s="49">
        <f t="shared" si="30"/>
        <v>15790000</v>
      </c>
      <c r="Q65" s="50">
        <f t="shared" si="30"/>
        <v>7199299</v>
      </c>
      <c r="R65" s="34">
        <f t="shared" si="16"/>
        <v>-51.23671078325016</v>
      </c>
      <c r="S65" s="35">
        <f t="shared" si="17"/>
        <v>-98.247847119095297</v>
      </c>
      <c r="T65" s="34">
        <f t="shared" si="18"/>
        <v>27.632430918922701</v>
      </c>
      <c r="U65" s="35">
        <f t="shared" si="19"/>
        <v>12.598741753145617</v>
      </c>
      <c r="V65" s="49">
        <f>+V61+V62</f>
        <v>10294000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41480000</v>
      </c>
      <c r="C8" s="36">
        <f t="shared" si="0"/>
        <v>0</v>
      </c>
      <c r="D8" s="36">
        <f t="shared" si="0"/>
        <v>0</v>
      </c>
      <c r="E8" s="36">
        <f t="shared" si="0"/>
        <v>41480000</v>
      </c>
      <c r="F8" s="37">
        <f t="shared" si="0"/>
        <v>41480000</v>
      </c>
      <c r="G8" s="38">
        <f t="shared" si="0"/>
        <v>41480000</v>
      </c>
      <c r="H8" s="37">
        <f t="shared" si="0"/>
        <v>11155000</v>
      </c>
      <c r="I8" s="38">
        <f t="shared" si="0"/>
        <v>1883550</v>
      </c>
      <c r="J8" s="37">
        <f t="shared" si="0"/>
        <v>14865000</v>
      </c>
      <c r="K8" s="38">
        <f t="shared" si="0"/>
        <v>21904090</v>
      </c>
      <c r="L8" s="37">
        <f t="shared" si="0"/>
        <v>5202000</v>
      </c>
      <c r="M8" s="38">
        <f t="shared" si="0"/>
        <v>4700838</v>
      </c>
      <c r="N8" s="37">
        <f t="shared" si="0"/>
        <v>0</v>
      </c>
      <c r="O8" s="38">
        <f t="shared" si="0"/>
        <v>0</v>
      </c>
      <c r="P8" s="37">
        <f t="shared" si="0"/>
        <v>31222000</v>
      </c>
      <c r="Q8" s="38">
        <f t="shared" si="0"/>
        <v>28488478</v>
      </c>
      <c r="R8" s="16">
        <f>IF(($J8       =0),0,((($L8       -$J8       )/$J8       )*100))</f>
        <v>-65.005045408678114</v>
      </c>
      <c r="S8" s="17">
        <f>IF(($K8       =0),0,((($M8       -$K8       )/$K8       )*100))</f>
        <v>-78.538994315673463</v>
      </c>
      <c r="T8" s="16">
        <f>IF(($E8       =0),0,(($P8       /$E8       )*100))</f>
        <v>75.270009643201547</v>
      </c>
      <c r="U8" s="18">
        <f>IF(($E8       =0),0,(($Q8       /$E8       )*100))</f>
        <v>68.6800337512054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37721000</v>
      </c>
      <c r="C9" s="39">
        <f t="shared" si="2"/>
        <v>0</v>
      </c>
      <c r="D9" s="39">
        <f t="shared" si="2"/>
        <v>0</v>
      </c>
      <c r="E9" s="39">
        <f t="shared" si="2"/>
        <v>37721000</v>
      </c>
      <c r="F9" s="40">
        <f t="shared" si="2"/>
        <v>37721000</v>
      </c>
      <c r="G9" s="41">
        <f t="shared" si="2"/>
        <v>37721000</v>
      </c>
      <c r="H9" s="40">
        <f t="shared" si="2"/>
        <v>9565000</v>
      </c>
      <c r="I9" s="41">
        <f t="shared" si="2"/>
        <v>611099</v>
      </c>
      <c r="J9" s="40">
        <f t="shared" si="2"/>
        <v>13493000</v>
      </c>
      <c r="K9" s="41">
        <f t="shared" si="2"/>
        <v>18894375</v>
      </c>
      <c r="L9" s="40">
        <f t="shared" si="2"/>
        <v>5142000</v>
      </c>
      <c r="M9" s="41">
        <f t="shared" si="2"/>
        <v>5562951</v>
      </c>
      <c r="N9" s="40">
        <f t="shared" si="2"/>
        <v>0</v>
      </c>
      <c r="O9" s="41">
        <f t="shared" si="2"/>
        <v>0</v>
      </c>
      <c r="P9" s="40">
        <f t="shared" si="2"/>
        <v>28200000</v>
      </c>
      <c r="Q9" s="41">
        <f t="shared" si="2"/>
        <v>25068425</v>
      </c>
      <c r="R9" s="20">
        <f>IF(($J9       =0),0,((($L9       -$J9       )/$J9       )*100))</f>
        <v>-61.891351070925658</v>
      </c>
      <c r="S9" s="21">
        <f>IF(($K9       =0),0,((($M9       -$K9       )/$K9       )*100))</f>
        <v>-70.557634216532691</v>
      </c>
      <c r="T9" s="20">
        <f>IF(($E9       =0),0,(($P9       /$E9       )*100))</f>
        <v>74.759417830916462</v>
      </c>
      <c r="U9" s="22">
        <f>IF(($E9       =0),0,(($Q9       /$E9       )*100))</f>
        <v>66.457477267304682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19281000</v>
      </c>
      <c r="C10" s="42"/>
      <c r="D10" s="42"/>
      <c r="E10" s="42">
        <f t="shared" ref="E10:E41" si="4">$B10      +$C10      +$D10</f>
        <v>19281000</v>
      </c>
      <c r="F10" s="43">
        <v>19281000</v>
      </c>
      <c r="G10" s="44">
        <v>19281000</v>
      </c>
      <c r="H10" s="43">
        <v>125000</v>
      </c>
      <c r="I10" s="44">
        <v>611099</v>
      </c>
      <c r="J10" s="43">
        <v>8097000</v>
      </c>
      <c r="K10" s="44">
        <v>4006218</v>
      </c>
      <c r="L10" s="43">
        <v>3110000</v>
      </c>
      <c r="M10" s="44">
        <v>6141158</v>
      </c>
      <c r="N10" s="43"/>
      <c r="O10" s="44"/>
      <c r="P10" s="43">
        <f t="shared" ref="P10:P41" si="5">$H10      +$J10      +$L10      +$N10</f>
        <v>11332000</v>
      </c>
      <c r="Q10" s="44">
        <f t="shared" ref="Q10:Q41" si="6">$I10      +$K10      +$M10      +$O10</f>
        <v>10758475</v>
      </c>
      <c r="R10" s="24">
        <f t="shared" ref="R10:R41" si="7">IF(($J10      =0),0,((($L10      -$J10      )/$J10      )*100))</f>
        <v>-61.590712609608502</v>
      </c>
      <c r="S10" s="25">
        <f t="shared" ref="S10:S41" si="8">IF(($K10      =0),0,((($M10      -$K10      )/$K10      )*100))</f>
        <v>53.290659669543693</v>
      </c>
      <c r="T10" s="24">
        <f t="shared" ref="T10:T41" si="9">IF(($E10      =0),0,(($P10      /$E10      )*100))</f>
        <v>58.772885223795448</v>
      </c>
      <c r="U10" s="26">
        <f t="shared" ref="U10:U41" si="10">IF(($E10      =0),0,(($Q10      /$E10      )*100))</f>
        <v>55.798324775685906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18440000</v>
      </c>
      <c r="C23" s="42"/>
      <c r="D23" s="42"/>
      <c r="E23" s="42">
        <f t="shared" si="4"/>
        <v>18440000</v>
      </c>
      <c r="F23" s="43">
        <v>18440000</v>
      </c>
      <c r="G23" s="44">
        <v>18440000</v>
      </c>
      <c r="H23" s="43">
        <v>9440000</v>
      </c>
      <c r="I23" s="44"/>
      <c r="J23" s="43">
        <v>5396000</v>
      </c>
      <c r="K23" s="44">
        <v>14888157</v>
      </c>
      <c r="L23" s="43">
        <v>2032000</v>
      </c>
      <c r="M23" s="44">
        <v>-578207</v>
      </c>
      <c r="N23" s="43"/>
      <c r="O23" s="44"/>
      <c r="P23" s="43">
        <f t="shared" si="5"/>
        <v>16868000</v>
      </c>
      <c r="Q23" s="44">
        <f t="shared" si="6"/>
        <v>14309950</v>
      </c>
      <c r="R23" s="24">
        <f t="shared" si="7"/>
        <v>-62.342475908080061</v>
      </c>
      <c r="S23" s="25">
        <f t="shared" si="8"/>
        <v>-103.88367075924845</v>
      </c>
      <c r="T23" s="24">
        <f t="shared" si="9"/>
        <v>91.475054229934926</v>
      </c>
      <c r="U23" s="26">
        <f t="shared" si="10"/>
        <v>77.602765726681127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3759000</v>
      </c>
      <c r="C28" s="39">
        <f t="shared" si="11"/>
        <v>0</v>
      </c>
      <c r="D28" s="39">
        <f t="shared" si="11"/>
        <v>0</v>
      </c>
      <c r="E28" s="39">
        <f t="shared" si="11"/>
        <v>3759000</v>
      </c>
      <c r="F28" s="40">
        <f t="shared" si="11"/>
        <v>3759000</v>
      </c>
      <c r="G28" s="41">
        <f t="shared" si="11"/>
        <v>3759000</v>
      </c>
      <c r="H28" s="40">
        <f t="shared" si="11"/>
        <v>1590000</v>
      </c>
      <c r="I28" s="41">
        <f t="shared" si="11"/>
        <v>1272451</v>
      </c>
      <c r="J28" s="40">
        <f t="shared" si="11"/>
        <v>1372000</v>
      </c>
      <c r="K28" s="41">
        <f t="shared" si="11"/>
        <v>3009715</v>
      </c>
      <c r="L28" s="40">
        <f t="shared" si="11"/>
        <v>60000</v>
      </c>
      <c r="M28" s="41">
        <f t="shared" si="11"/>
        <v>-862113</v>
      </c>
      <c r="N28" s="40">
        <f t="shared" si="11"/>
        <v>0</v>
      </c>
      <c r="O28" s="41">
        <f t="shared" si="11"/>
        <v>0</v>
      </c>
      <c r="P28" s="40">
        <f t="shared" si="11"/>
        <v>3022000</v>
      </c>
      <c r="Q28" s="41">
        <f t="shared" si="11"/>
        <v>3420053</v>
      </c>
      <c r="R28" s="20">
        <f t="shared" si="7"/>
        <v>-95.626822157434404</v>
      </c>
      <c r="S28" s="21">
        <f t="shared" si="8"/>
        <v>-128.64434007871176</v>
      </c>
      <c r="T28" s="20">
        <f t="shared" si="9"/>
        <v>80.393721734503856</v>
      </c>
      <c r="U28" s="22">
        <f t="shared" si="10"/>
        <v>90.983054003724391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1175000</v>
      </c>
      <c r="I31" s="44">
        <v>60000</v>
      </c>
      <c r="J31" s="43">
        <v>815000</v>
      </c>
      <c r="K31" s="44">
        <v>1588053</v>
      </c>
      <c r="L31" s="43">
        <v>60000</v>
      </c>
      <c r="M31" s="44">
        <v>113000</v>
      </c>
      <c r="N31" s="43"/>
      <c r="O31" s="44"/>
      <c r="P31" s="43">
        <f t="shared" si="5"/>
        <v>2050000</v>
      </c>
      <c r="Q31" s="44">
        <f t="shared" si="6"/>
        <v>1761053</v>
      </c>
      <c r="R31" s="24">
        <f t="shared" si="7"/>
        <v>-92.638036809815944</v>
      </c>
      <c r="S31" s="25">
        <f t="shared" si="8"/>
        <v>-92.88436846881055</v>
      </c>
      <c r="T31" s="24">
        <f t="shared" si="9"/>
        <v>97.61904761904762</v>
      </c>
      <c r="U31" s="26">
        <f t="shared" si="10"/>
        <v>83.859666666666669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1659000</v>
      </c>
      <c r="C33" s="42"/>
      <c r="D33" s="42"/>
      <c r="E33" s="42">
        <f t="shared" si="4"/>
        <v>1659000</v>
      </c>
      <c r="F33" s="43">
        <v>1659000</v>
      </c>
      <c r="G33" s="44">
        <v>1659000</v>
      </c>
      <c r="H33" s="43">
        <v>415000</v>
      </c>
      <c r="I33" s="44">
        <v>1212451</v>
      </c>
      <c r="J33" s="43">
        <v>557000</v>
      </c>
      <c r="K33" s="44">
        <v>1421662</v>
      </c>
      <c r="L33" s="43"/>
      <c r="M33" s="44">
        <v>-975113</v>
      </c>
      <c r="N33" s="43"/>
      <c r="O33" s="44"/>
      <c r="P33" s="43">
        <f t="shared" si="5"/>
        <v>972000</v>
      </c>
      <c r="Q33" s="44">
        <f t="shared" si="6"/>
        <v>1659000</v>
      </c>
      <c r="R33" s="24">
        <f t="shared" si="7"/>
        <v>-100</v>
      </c>
      <c r="S33" s="25">
        <f t="shared" si="8"/>
        <v>-168.58965070459786</v>
      </c>
      <c r="T33" s="24">
        <f t="shared" si="9"/>
        <v>58.58951175406871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247000</v>
      </c>
      <c r="C43" s="45">
        <f t="shared" si="20"/>
        <v>0</v>
      </c>
      <c r="D43" s="45">
        <f t="shared" si="20"/>
        <v>0</v>
      </c>
      <c r="E43" s="45">
        <f t="shared" si="20"/>
        <v>247000</v>
      </c>
      <c r="F43" s="46">
        <f t="shared" si="20"/>
        <v>225000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247000</v>
      </c>
      <c r="C44" s="39">
        <f t="shared" si="22"/>
        <v>0</v>
      </c>
      <c r="D44" s="39">
        <f t="shared" si="22"/>
        <v>0</v>
      </c>
      <c r="E44" s="39">
        <f t="shared" si="22"/>
        <v>247000</v>
      </c>
      <c r="F44" s="40">
        <f t="shared" si="22"/>
        <v>225000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247000</v>
      </c>
      <c r="C46" s="42"/>
      <c r="D46" s="42"/>
      <c r="E46" s="42">
        <f t="shared" si="13"/>
        <v>247000</v>
      </c>
      <c r="F46" s="43">
        <v>225000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41727000</v>
      </c>
      <c r="C61" s="39">
        <f t="shared" si="26"/>
        <v>0</v>
      </c>
      <c r="D61" s="39">
        <f t="shared" si="26"/>
        <v>0</v>
      </c>
      <c r="E61" s="39">
        <f t="shared" si="26"/>
        <v>41727000</v>
      </c>
      <c r="F61" s="40">
        <f t="shared" si="26"/>
        <v>41705000</v>
      </c>
      <c r="G61" s="41">
        <f t="shared" si="26"/>
        <v>41480000</v>
      </c>
      <c r="H61" s="40">
        <f t="shared" si="26"/>
        <v>11155000</v>
      </c>
      <c r="I61" s="41">
        <f t="shared" si="26"/>
        <v>1883550</v>
      </c>
      <c r="J61" s="40">
        <f t="shared" si="26"/>
        <v>14865000</v>
      </c>
      <c r="K61" s="41">
        <f t="shared" si="26"/>
        <v>21904090</v>
      </c>
      <c r="L61" s="40">
        <f t="shared" si="26"/>
        <v>5202000</v>
      </c>
      <c r="M61" s="41">
        <f t="shared" si="26"/>
        <v>4700838</v>
      </c>
      <c r="N61" s="40">
        <f t="shared" si="26"/>
        <v>0</v>
      </c>
      <c r="O61" s="41">
        <f t="shared" si="26"/>
        <v>0</v>
      </c>
      <c r="P61" s="40">
        <f t="shared" si="26"/>
        <v>31222000</v>
      </c>
      <c r="Q61" s="41">
        <f t="shared" si="26"/>
        <v>28488478</v>
      </c>
      <c r="R61" s="20">
        <f t="shared" si="16"/>
        <v>-65.005045408678114</v>
      </c>
      <c r="S61" s="21">
        <f t="shared" si="17"/>
        <v>-78.538994315673463</v>
      </c>
      <c r="T61" s="20">
        <f t="shared" si="18"/>
        <v>74.824454190332403</v>
      </c>
      <c r="U61" s="22">
        <f t="shared" si="19"/>
        <v>68.273487190548082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41727000</v>
      </c>
      <c r="C65" s="48">
        <f t="shared" si="30"/>
        <v>0</v>
      </c>
      <c r="D65" s="48">
        <f t="shared" si="30"/>
        <v>0</v>
      </c>
      <c r="E65" s="48">
        <f t="shared" si="30"/>
        <v>41727000</v>
      </c>
      <c r="F65" s="49">
        <f t="shared" si="30"/>
        <v>41705000</v>
      </c>
      <c r="G65" s="50">
        <f t="shared" si="30"/>
        <v>41480000</v>
      </c>
      <c r="H65" s="49">
        <f t="shared" si="30"/>
        <v>11155000</v>
      </c>
      <c r="I65" s="50">
        <f t="shared" si="30"/>
        <v>1883550</v>
      </c>
      <c r="J65" s="49">
        <f t="shared" si="30"/>
        <v>14865000</v>
      </c>
      <c r="K65" s="50">
        <f t="shared" si="30"/>
        <v>21904090</v>
      </c>
      <c r="L65" s="49">
        <f t="shared" si="30"/>
        <v>5202000</v>
      </c>
      <c r="M65" s="51">
        <f t="shared" si="30"/>
        <v>4700838</v>
      </c>
      <c r="N65" s="49">
        <f t="shared" si="30"/>
        <v>0</v>
      </c>
      <c r="O65" s="50">
        <f t="shared" si="30"/>
        <v>0</v>
      </c>
      <c r="P65" s="49">
        <f t="shared" si="30"/>
        <v>31222000</v>
      </c>
      <c r="Q65" s="50">
        <f t="shared" si="30"/>
        <v>28488478</v>
      </c>
      <c r="R65" s="34">
        <f t="shared" si="16"/>
        <v>-65.005045408678114</v>
      </c>
      <c r="S65" s="35">
        <f t="shared" si="17"/>
        <v>-78.538994315673463</v>
      </c>
      <c r="T65" s="34">
        <f t="shared" si="18"/>
        <v>74.824454190332403</v>
      </c>
      <c r="U65" s="35">
        <f t="shared" si="19"/>
        <v>68.273487190548082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152988000</v>
      </c>
      <c r="C8" s="36">
        <f t="shared" si="0"/>
        <v>0</v>
      </c>
      <c r="D8" s="36">
        <f t="shared" si="0"/>
        <v>0</v>
      </c>
      <c r="E8" s="36">
        <f t="shared" si="0"/>
        <v>152988000</v>
      </c>
      <c r="F8" s="37">
        <f t="shared" si="0"/>
        <v>152988000</v>
      </c>
      <c r="G8" s="38">
        <f t="shared" si="0"/>
        <v>152888000</v>
      </c>
      <c r="H8" s="37">
        <f t="shared" si="0"/>
        <v>31730000</v>
      </c>
      <c r="I8" s="38">
        <f t="shared" si="0"/>
        <v>29221067</v>
      </c>
      <c r="J8" s="37">
        <f t="shared" si="0"/>
        <v>35544000</v>
      </c>
      <c r="K8" s="38">
        <f t="shared" si="0"/>
        <v>39468037</v>
      </c>
      <c r="L8" s="37">
        <f t="shared" si="0"/>
        <v>21824000</v>
      </c>
      <c r="M8" s="38">
        <f t="shared" si="0"/>
        <v>18433947</v>
      </c>
      <c r="N8" s="37">
        <f t="shared" si="0"/>
        <v>0</v>
      </c>
      <c r="O8" s="38">
        <f t="shared" si="0"/>
        <v>0</v>
      </c>
      <c r="P8" s="37">
        <f t="shared" si="0"/>
        <v>89098000</v>
      </c>
      <c r="Q8" s="38">
        <f t="shared" si="0"/>
        <v>87123051</v>
      </c>
      <c r="R8" s="16">
        <f>IF(($J8       =0),0,((($L8       -$J8       )/$J8       )*100))</f>
        <v>-38.60004501462975</v>
      </c>
      <c r="S8" s="17">
        <f>IF(($K8       =0),0,((($M8       -$K8       )/$K8       )*100))</f>
        <v>-53.29398571304673</v>
      </c>
      <c r="T8" s="16">
        <f>IF(($E8       =0),0,(($P8       /$E8       )*100))</f>
        <v>58.238554657881672</v>
      </c>
      <c r="U8" s="18">
        <f>IF(($E8       =0),0,(($Q8       /$E8       )*100))</f>
        <v>56.947637069574085</v>
      </c>
      <c r="V8" s="37">
        <f t="shared" ref="V8:W8" si="1">+V9+V28</f>
        <v>9352000</v>
      </c>
      <c r="W8" s="38">
        <f t="shared" si="1"/>
        <v>378000</v>
      </c>
    </row>
    <row r="9" spans="1:23" ht="13" x14ac:dyDescent="0.3">
      <c r="A9" s="19" t="s">
        <v>35</v>
      </c>
      <c r="B9" s="39">
        <f t="shared" ref="B9:Q9" si="2">SUM(B10:B27)</f>
        <v>148301000</v>
      </c>
      <c r="C9" s="39">
        <f t="shared" si="2"/>
        <v>0</v>
      </c>
      <c r="D9" s="39">
        <f t="shared" si="2"/>
        <v>0</v>
      </c>
      <c r="E9" s="39">
        <f t="shared" si="2"/>
        <v>148301000</v>
      </c>
      <c r="F9" s="40">
        <f t="shared" si="2"/>
        <v>148301000</v>
      </c>
      <c r="G9" s="41">
        <f t="shared" si="2"/>
        <v>148201000</v>
      </c>
      <c r="H9" s="40">
        <f t="shared" si="2"/>
        <v>31421000</v>
      </c>
      <c r="I9" s="41">
        <f t="shared" si="2"/>
        <v>28490673</v>
      </c>
      <c r="J9" s="40">
        <f t="shared" si="2"/>
        <v>33306000</v>
      </c>
      <c r="K9" s="41">
        <f t="shared" si="2"/>
        <v>37312099</v>
      </c>
      <c r="L9" s="40">
        <f t="shared" si="2"/>
        <v>21515000</v>
      </c>
      <c r="M9" s="41">
        <f t="shared" si="2"/>
        <v>16860553</v>
      </c>
      <c r="N9" s="40">
        <f t="shared" si="2"/>
        <v>0</v>
      </c>
      <c r="O9" s="41">
        <f t="shared" si="2"/>
        <v>0</v>
      </c>
      <c r="P9" s="40">
        <f t="shared" si="2"/>
        <v>86242000</v>
      </c>
      <c r="Q9" s="41">
        <f t="shared" si="2"/>
        <v>82663325</v>
      </c>
      <c r="R9" s="20">
        <f>IF(($J9       =0),0,((($L9       -$J9       )/$J9       )*100))</f>
        <v>-35.402029664324743</v>
      </c>
      <c r="S9" s="21">
        <f>IF(($K9       =0),0,((($M9       -$K9       )/$K9       )*100))</f>
        <v>-54.812102637270556</v>
      </c>
      <c r="T9" s="20">
        <f>IF(($E9       =0),0,(($P9       /$E9       )*100))</f>
        <v>58.153350280847739</v>
      </c>
      <c r="U9" s="22">
        <f>IF(($E9       =0),0,(($Q9       /$E9       )*100))</f>
        <v>55.740234388170009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109958000</v>
      </c>
      <c r="C10" s="42"/>
      <c r="D10" s="42"/>
      <c r="E10" s="42">
        <f t="shared" ref="E10:E41" si="4">$B10      +$C10      +$D10</f>
        <v>109958000</v>
      </c>
      <c r="F10" s="43">
        <v>109958000</v>
      </c>
      <c r="G10" s="44">
        <v>109958000</v>
      </c>
      <c r="H10" s="43">
        <v>25711000</v>
      </c>
      <c r="I10" s="44">
        <v>23820915</v>
      </c>
      <c r="J10" s="43">
        <v>25558000</v>
      </c>
      <c r="K10" s="44">
        <v>25689373</v>
      </c>
      <c r="L10" s="43">
        <v>3770000</v>
      </c>
      <c r="M10" s="44">
        <v>9696347</v>
      </c>
      <c r="N10" s="43"/>
      <c r="O10" s="44"/>
      <c r="P10" s="43">
        <f t="shared" ref="P10:P41" si="5">$H10      +$J10      +$L10      +$N10</f>
        <v>55039000</v>
      </c>
      <c r="Q10" s="44">
        <f t="shared" ref="Q10:Q41" si="6">$I10      +$K10      +$M10      +$O10</f>
        <v>59206635</v>
      </c>
      <c r="R10" s="24">
        <f t="shared" ref="R10:R41" si="7">IF(($J10      =0),0,((($L10      -$J10      )/$J10      )*100))</f>
        <v>-85.249237029501529</v>
      </c>
      <c r="S10" s="25">
        <f t="shared" ref="S10:S41" si="8">IF(($K10      =0),0,((($M10      -$K10      )/$K10      )*100))</f>
        <v>-62.255415887339872</v>
      </c>
      <c r="T10" s="24">
        <f t="shared" ref="T10:T41" si="9">IF(($E10      =0),0,(($P10      /$E10      )*100))</f>
        <v>50.054566288946688</v>
      </c>
      <c r="U10" s="26">
        <f t="shared" ref="U10:U41" si="10">IF(($E10      =0),0,(($Q10      /$E10      )*100))</f>
        <v>53.844772549518908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14246000</v>
      </c>
      <c r="C13" s="42"/>
      <c r="D13" s="42"/>
      <c r="E13" s="42">
        <f t="shared" si="4"/>
        <v>14246000</v>
      </c>
      <c r="F13" s="43">
        <v>14246000</v>
      </c>
      <c r="G13" s="44">
        <v>14246000</v>
      </c>
      <c r="H13" s="43">
        <v>3430000</v>
      </c>
      <c r="I13" s="44">
        <v>2389278</v>
      </c>
      <c r="J13" s="43">
        <v>4535000</v>
      </c>
      <c r="K13" s="44">
        <v>4500383</v>
      </c>
      <c r="L13" s="43">
        <v>2016000</v>
      </c>
      <c r="M13" s="44">
        <v>3541372</v>
      </c>
      <c r="N13" s="43"/>
      <c r="O13" s="44"/>
      <c r="P13" s="43">
        <f t="shared" si="5"/>
        <v>9981000</v>
      </c>
      <c r="Q13" s="44">
        <f t="shared" si="6"/>
        <v>10431033</v>
      </c>
      <c r="R13" s="24">
        <f t="shared" si="7"/>
        <v>-55.545755237045199</v>
      </c>
      <c r="S13" s="25">
        <f t="shared" si="8"/>
        <v>-21.309541876769156</v>
      </c>
      <c r="T13" s="24">
        <f t="shared" si="9"/>
        <v>70.061771725396611</v>
      </c>
      <c r="U13" s="26">
        <f t="shared" si="10"/>
        <v>73.220784781693098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23997000</v>
      </c>
      <c r="C23" s="42"/>
      <c r="D23" s="42"/>
      <c r="E23" s="42">
        <f t="shared" si="4"/>
        <v>23997000</v>
      </c>
      <c r="F23" s="43">
        <v>23997000</v>
      </c>
      <c r="G23" s="44">
        <v>23997000</v>
      </c>
      <c r="H23" s="43">
        <v>2280000</v>
      </c>
      <c r="I23" s="44">
        <v>2280480</v>
      </c>
      <c r="J23" s="43">
        <v>3213000</v>
      </c>
      <c r="K23" s="44">
        <v>7122343</v>
      </c>
      <c r="L23" s="43">
        <v>15729000</v>
      </c>
      <c r="M23" s="44">
        <v>3622834</v>
      </c>
      <c r="N23" s="43"/>
      <c r="O23" s="44"/>
      <c r="P23" s="43">
        <f t="shared" si="5"/>
        <v>21222000</v>
      </c>
      <c r="Q23" s="44">
        <f t="shared" si="6"/>
        <v>13025657</v>
      </c>
      <c r="R23" s="24">
        <f t="shared" si="7"/>
        <v>389.5424836601307</v>
      </c>
      <c r="S23" s="25">
        <f t="shared" si="8"/>
        <v>-49.134238550432066</v>
      </c>
      <c r="T23" s="24">
        <f t="shared" si="9"/>
        <v>88.436054506813349</v>
      </c>
      <c r="U23" s="26">
        <f t="shared" si="10"/>
        <v>54.280355877818067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4687000</v>
      </c>
      <c r="C28" s="39">
        <f t="shared" si="11"/>
        <v>0</v>
      </c>
      <c r="D28" s="39">
        <f t="shared" si="11"/>
        <v>0</v>
      </c>
      <c r="E28" s="39">
        <f t="shared" si="11"/>
        <v>4687000</v>
      </c>
      <c r="F28" s="40">
        <f t="shared" si="11"/>
        <v>4687000</v>
      </c>
      <c r="G28" s="41">
        <f t="shared" si="11"/>
        <v>4687000</v>
      </c>
      <c r="H28" s="40">
        <f t="shared" si="11"/>
        <v>309000</v>
      </c>
      <c r="I28" s="41">
        <f t="shared" si="11"/>
        <v>730394</v>
      </c>
      <c r="J28" s="40">
        <f t="shared" si="11"/>
        <v>2238000</v>
      </c>
      <c r="K28" s="41">
        <f t="shared" si="11"/>
        <v>2155938</v>
      </c>
      <c r="L28" s="40">
        <f t="shared" si="11"/>
        <v>309000</v>
      </c>
      <c r="M28" s="41">
        <f t="shared" si="11"/>
        <v>1573394</v>
      </c>
      <c r="N28" s="40">
        <f t="shared" si="11"/>
        <v>0</v>
      </c>
      <c r="O28" s="41">
        <f t="shared" si="11"/>
        <v>0</v>
      </c>
      <c r="P28" s="40">
        <f t="shared" si="11"/>
        <v>2856000</v>
      </c>
      <c r="Q28" s="41">
        <f t="shared" si="11"/>
        <v>4459726</v>
      </c>
      <c r="R28" s="20">
        <f t="shared" si="7"/>
        <v>-86.193029490616624</v>
      </c>
      <c r="S28" s="21">
        <f t="shared" si="8"/>
        <v>-27.02044307396595</v>
      </c>
      <c r="T28" s="20">
        <f t="shared" si="9"/>
        <v>60.93449967996586</v>
      </c>
      <c r="U28" s="22">
        <f t="shared" si="10"/>
        <v>95.150970770215494</v>
      </c>
      <c r="V28" s="40">
        <f t="shared" ref="V28:W28" si="12">SUM(V29:V42)</f>
        <v>9352000</v>
      </c>
      <c r="W28" s="41">
        <f t="shared" si="12"/>
        <v>378000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309000</v>
      </c>
      <c r="I31" s="44">
        <v>308394</v>
      </c>
      <c r="J31" s="43">
        <v>2156000</v>
      </c>
      <c r="K31" s="44">
        <v>2155938</v>
      </c>
      <c r="L31" s="43">
        <v>309000</v>
      </c>
      <c r="M31" s="44">
        <v>308394</v>
      </c>
      <c r="N31" s="43"/>
      <c r="O31" s="44"/>
      <c r="P31" s="43">
        <f t="shared" si="5"/>
        <v>2774000</v>
      </c>
      <c r="Q31" s="44">
        <f t="shared" si="6"/>
        <v>2772726</v>
      </c>
      <c r="R31" s="24">
        <f t="shared" si="7"/>
        <v>-85.667903525046384</v>
      </c>
      <c r="S31" s="25">
        <f t="shared" si="8"/>
        <v>-85.6955997806987</v>
      </c>
      <c r="T31" s="24">
        <f t="shared" si="9"/>
        <v>92.466666666666669</v>
      </c>
      <c r="U31" s="26">
        <f t="shared" si="10"/>
        <v>92.424199999999999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1687000</v>
      </c>
      <c r="C33" s="42"/>
      <c r="D33" s="42"/>
      <c r="E33" s="42">
        <f t="shared" si="4"/>
        <v>1687000</v>
      </c>
      <c r="F33" s="43">
        <v>1687000</v>
      </c>
      <c r="G33" s="44">
        <v>1687000</v>
      </c>
      <c r="H33" s="43"/>
      <c r="I33" s="44">
        <v>422000</v>
      </c>
      <c r="J33" s="43">
        <v>82000</v>
      </c>
      <c r="K33" s="44"/>
      <c r="L33" s="43"/>
      <c r="M33" s="44">
        <v>1265000</v>
      </c>
      <c r="N33" s="43"/>
      <c r="O33" s="44"/>
      <c r="P33" s="43">
        <f t="shared" si="5"/>
        <v>82000</v>
      </c>
      <c r="Q33" s="44">
        <f t="shared" si="6"/>
        <v>1687000</v>
      </c>
      <c r="R33" s="24">
        <f t="shared" si="7"/>
        <v>-100</v>
      </c>
      <c r="S33" s="25">
        <f t="shared" si="8"/>
        <v>0</v>
      </c>
      <c r="T33" s="24">
        <f t="shared" si="9"/>
        <v>4.8606994665085956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9352000</v>
      </c>
      <c r="W37" s="44">
        <v>378000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366189000</v>
      </c>
      <c r="C43" s="45">
        <f t="shared" si="20"/>
        <v>0</v>
      </c>
      <c r="D43" s="45">
        <f t="shared" si="20"/>
        <v>0</v>
      </c>
      <c r="E43" s="45">
        <f t="shared" si="20"/>
        <v>366189000</v>
      </c>
      <c r="F43" s="46">
        <f t="shared" si="20"/>
        <v>365777000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366189000</v>
      </c>
      <c r="C44" s="39">
        <f t="shared" si="22"/>
        <v>0</v>
      </c>
      <c r="D44" s="39">
        <f t="shared" si="22"/>
        <v>0</v>
      </c>
      <c r="E44" s="39">
        <f t="shared" si="22"/>
        <v>366189000</v>
      </c>
      <c r="F44" s="40">
        <f t="shared" si="22"/>
        <v>365777000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323629000</v>
      </c>
      <c r="C45" s="42"/>
      <c r="D45" s="42"/>
      <c r="E45" s="42">
        <f t="shared" si="13"/>
        <v>323629000</v>
      </c>
      <c r="F45" s="43">
        <v>323629000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4538000</v>
      </c>
      <c r="C46" s="42"/>
      <c r="D46" s="42"/>
      <c r="E46" s="42">
        <f t="shared" si="13"/>
        <v>4538000</v>
      </c>
      <c r="F46" s="43">
        <v>4126000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1500000</v>
      </c>
      <c r="C47" s="42"/>
      <c r="D47" s="42"/>
      <c r="E47" s="42">
        <f t="shared" si="13"/>
        <v>1500000</v>
      </c>
      <c r="F47" s="43">
        <v>1500000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36522000</v>
      </c>
      <c r="C54" s="42"/>
      <c r="D54" s="42"/>
      <c r="E54" s="42">
        <f t="shared" si="13"/>
        <v>36522000</v>
      </c>
      <c r="F54" s="43">
        <v>36522000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519177000</v>
      </c>
      <c r="C61" s="39">
        <f t="shared" si="26"/>
        <v>0</v>
      </c>
      <c r="D61" s="39">
        <f t="shared" si="26"/>
        <v>0</v>
      </c>
      <c r="E61" s="39">
        <f t="shared" si="26"/>
        <v>519177000</v>
      </c>
      <c r="F61" s="40">
        <f t="shared" si="26"/>
        <v>518765000</v>
      </c>
      <c r="G61" s="41">
        <f t="shared" si="26"/>
        <v>152888000</v>
      </c>
      <c r="H61" s="40">
        <f t="shared" si="26"/>
        <v>31730000</v>
      </c>
      <c r="I61" s="41">
        <f t="shared" si="26"/>
        <v>29221067</v>
      </c>
      <c r="J61" s="40">
        <f t="shared" si="26"/>
        <v>35544000</v>
      </c>
      <c r="K61" s="41">
        <f t="shared" si="26"/>
        <v>39468037</v>
      </c>
      <c r="L61" s="40">
        <f t="shared" si="26"/>
        <v>21824000</v>
      </c>
      <c r="M61" s="41">
        <f t="shared" si="26"/>
        <v>18433947</v>
      </c>
      <c r="N61" s="40">
        <f t="shared" si="26"/>
        <v>0</v>
      </c>
      <c r="O61" s="41">
        <f t="shared" si="26"/>
        <v>0</v>
      </c>
      <c r="P61" s="40">
        <f t="shared" si="26"/>
        <v>89098000</v>
      </c>
      <c r="Q61" s="41">
        <f t="shared" si="26"/>
        <v>87123051</v>
      </c>
      <c r="R61" s="20">
        <f t="shared" si="16"/>
        <v>-38.60004501462975</v>
      </c>
      <c r="S61" s="21">
        <f t="shared" si="17"/>
        <v>-53.29398571304673</v>
      </c>
      <c r="T61" s="20">
        <f t="shared" si="18"/>
        <v>17.161391972294613</v>
      </c>
      <c r="U61" s="22">
        <f t="shared" si="19"/>
        <v>16.780992031619274</v>
      </c>
      <c r="V61" s="40">
        <f t="shared" ref="V61:W61" si="27">+V8+V43</f>
        <v>9352000</v>
      </c>
      <c r="W61" s="41">
        <f t="shared" si="27"/>
        <v>378000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519177000</v>
      </c>
      <c r="C65" s="48">
        <f t="shared" si="30"/>
        <v>0</v>
      </c>
      <c r="D65" s="48">
        <f t="shared" si="30"/>
        <v>0</v>
      </c>
      <c r="E65" s="48">
        <f t="shared" si="30"/>
        <v>519177000</v>
      </c>
      <c r="F65" s="49">
        <f t="shared" si="30"/>
        <v>518765000</v>
      </c>
      <c r="G65" s="50">
        <f t="shared" si="30"/>
        <v>152888000</v>
      </c>
      <c r="H65" s="49">
        <f t="shared" si="30"/>
        <v>31730000</v>
      </c>
      <c r="I65" s="50">
        <f t="shared" si="30"/>
        <v>29221067</v>
      </c>
      <c r="J65" s="49">
        <f t="shared" si="30"/>
        <v>35544000</v>
      </c>
      <c r="K65" s="50">
        <f t="shared" si="30"/>
        <v>39468037</v>
      </c>
      <c r="L65" s="49">
        <f t="shared" si="30"/>
        <v>21824000</v>
      </c>
      <c r="M65" s="51">
        <f t="shared" si="30"/>
        <v>18433947</v>
      </c>
      <c r="N65" s="49">
        <f t="shared" si="30"/>
        <v>0</v>
      </c>
      <c r="O65" s="50">
        <f t="shared" si="30"/>
        <v>0</v>
      </c>
      <c r="P65" s="49">
        <f t="shared" si="30"/>
        <v>89098000</v>
      </c>
      <c r="Q65" s="50">
        <f t="shared" si="30"/>
        <v>87123051</v>
      </c>
      <c r="R65" s="34">
        <f t="shared" si="16"/>
        <v>-38.60004501462975</v>
      </c>
      <c r="S65" s="35">
        <f t="shared" si="17"/>
        <v>-53.29398571304673</v>
      </c>
      <c r="T65" s="34">
        <f t="shared" si="18"/>
        <v>17.161391972294613</v>
      </c>
      <c r="U65" s="35">
        <f t="shared" si="19"/>
        <v>16.780992031619274</v>
      </c>
      <c r="V65" s="49">
        <f>+V61+V62</f>
        <v>9352000</v>
      </c>
      <c r="W65" s="50">
        <f>+W61+W62</f>
        <v>378000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71901000</v>
      </c>
      <c r="C8" s="36">
        <f t="shared" si="0"/>
        <v>0</v>
      </c>
      <c r="D8" s="36">
        <f t="shared" si="0"/>
        <v>0</v>
      </c>
      <c r="E8" s="36">
        <f t="shared" si="0"/>
        <v>71901000</v>
      </c>
      <c r="F8" s="37">
        <f t="shared" si="0"/>
        <v>71901000</v>
      </c>
      <c r="G8" s="38">
        <f t="shared" si="0"/>
        <v>68522000</v>
      </c>
      <c r="H8" s="37">
        <f t="shared" si="0"/>
        <v>13925000</v>
      </c>
      <c r="I8" s="38">
        <f t="shared" si="0"/>
        <v>13501507</v>
      </c>
      <c r="J8" s="37">
        <f t="shared" si="0"/>
        <v>17746000</v>
      </c>
      <c r="K8" s="38">
        <f t="shared" si="0"/>
        <v>14924169</v>
      </c>
      <c r="L8" s="37">
        <f t="shared" si="0"/>
        <v>13251000</v>
      </c>
      <c r="M8" s="38">
        <f t="shared" si="0"/>
        <v>4695112</v>
      </c>
      <c r="N8" s="37">
        <f t="shared" si="0"/>
        <v>0</v>
      </c>
      <c r="O8" s="38">
        <f t="shared" si="0"/>
        <v>0</v>
      </c>
      <c r="P8" s="37">
        <f t="shared" si="0"/>
        <v>44922000</v>
      </c>
      <c r="Q8" s="38">
        <f t="shared" si="0"/>
        <v>33120788</v>
      </c>
      <c r="R8" s="16">
        <f>IF(($J8       =0),0,((($L8       -$J8       )/$J8       )*100))</f>
        <v>-25.329651752507608</v>
      </c>
      <c r="S8" s="17">
        <f>IF(($K8       =0),0,((($M8       -$K8       )/$K8       )*100))</f>
        <v>-68.540211518644696</v>
      </c>
      <c r="T8" s="16">
        <f>IF(($E8       =0),0,(($P8       /$E8       )*100))</f>
        <v>62.477573329995408</v>
      </c>
      <c r="U8" s="18">
        <f>IF(($E8       =0),0,(($Q8       /$E8       )*100))</f>
        <v>46.064433039874267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62525000</v>
      </c>
      <c r="C9" s="39">
        <f t="shared" si="2"/>
        <v>0</v>
      </c>
      <c r="D9" s="39">
        <f t="shared" si="2"/>
        <v>0</v>
      </c>
      <c r="E9" s="39">
        <f t="shared" si="2"/>
        <v>62525000</v>
      </c>
      <c r="F9" s="40">
        <f t="shared" si="2"/>
        <v>62525000</v>
      </c>
      <c r="G9" s="41">
        <f t="shared" si="2"/>
        <v>59146000</v>
      </c>
      <c r="H9" s="40">
        <f t="shared" si="2"/>
        <v>11784000</v>
      </c>
      <c r="I9" s="41">
        <f t="shared" si="2"/>
        <v>11784377</v>
      </c>
      <c r="J9" s="40">
        <f t="shared" si="2"/>
        <v>17506000</v>
      </c>
      <c r="K9" s="41">
        <f t="shared" si="2"/>
        <v>14500169</v>
      </c>
      <c r="L9" s="40">
        <f t="shared" si="2"/>
        <v>10307000</v>
      </c>
      <c r="M9" s="41">
        <f t="shared" si="2"/>
        <v>3103112</v>
      </c>
      <c r="N9" s="40">
        <f t="shared" si="2"/>
        <v>0</v>
      </c>
      <c r="O9" s="41">
        <f t="shared" si="2"/>
        <v>0</v>
      </c>
      <c r="P9" s="40">
        <f t="shared" si="2"/>
        <v>39597000</v>
      </c>
      <c r="Q9" s="41">
        <f t="shared" si="2"/>
        <v>29387658</v>
      </c>
      <c r="R9" s="20">
        <f>IF(($J9       =0),0,((($L9       -$J9       )/$J9       )*100))</f>
        <v>-41.123043527933277</v>
      </c>
      <c r="S9" s="21">
        <f>IF(($K9       =0),0,((($M9       -$K9       )/$K9       )*100))</f>
        <v>-78.599477012992054</v>
      </c>
      <c r="T9" s="20">
        <f>IF(($E9       =0),0,(($P9       /$E9       )*100))</f>
        <v>63.329868052778892</v>
      </c>
      <c r="U9" s="22">
        <f>IF(($E9       =0),0,(($Q9       /$E9       )*100))</f>
        <v>47.001452219112352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35530000</v>
      </c>
      <c r="C10" s="42"/>
      <c r="D10" s="42"/>
      <c r="E10" s="42">
        <f t="shared" ref="E10:E41" si="4">$B10      +$C10      +$D10</f>
        <v>35530000</v>
      </c>
      <c r="F10" s="43">
        <v>35530000</v>
      </c>
      <c r="G10" s="44">
        <v>35530000</v>
      </c>
      <c r="H10" s="43">
        <v>8917000</v>
      </c>
      <c r="I10" s="44">
        <v>8917346</v>
      </c>
      <c r="J10" s="43">
        <v>11798000</v>
      </c>
      <c r="K10" s="44">
        <v>11797344</v>
      </c>
      <c r="L10" s="43">
        <v>5798000</v>
      </c>
      <c r="M10" s="44">
        <v>112557</v>
      </c>
      <c r="N10" s="43"/>
      <c r="O10" s="44"/>
      <c r="P10" s="43">
        <f t="shared" ref="P10:P41" si="5">$H10      +$J10      +$L10      +$N10</f>
        <v>26513000</v>
      </c>
      <c r="Q10" s="44">
        <f t="shared" ref="Q10:Q41" si="6">$I10      +$K10      +$M10      +$O10</f>
        <v>20827247</v>
      </c>
      <c r="R10" s="24">
        <f t="shared" ref="R10:R41" si="7">IF(($J10      =0),0,((($L10      -$J10      )/$J10      )*100))</f>
        <v>-50.856077301237498</v>
      </c>
      <c r="S10" s="25">
        <f t="shared" ref="S10:S41" si="8">IF(($K10      =0),0,((($M10      -$K10      )/$K10      )*100))</f>
        <v>-99.045912368071996</v>
      </c>
      <c r="T10" s="24">
        <f t="shared" ref="T10:T41" si="9">IF(($E10      =0),0,(($P10      /$E10      )*100))</f>
        <v>74.621446664790312</v>
      </c>
      <c r="U10" s="26">
        <f t="shared" ref="U10:U41" si="10">IF(($E10      =0),0,(($Q10      /$E10      )*100))</f>
        <v>58.618764424430061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4625000</v>
      </c>
      <c r="C13" s="42"/>
      <c r="D13" s="42"/>
      <c r="E13" s="42">
        <f t="shared" si="4"/>
        <v>4625000</v>
      </c>
      <c r="F13" s="43">
        <v>4625000</v>
      </c>
      <c r="G13" s="44">
        <v>4625000</v>
      </c>
      <c r="H13" s="43"/>
      <c r="I13" s="44"/>
      <c r="J13" s="43">
        <v>3006000</v>
      </c>
      <c r="K13" s="44"/>
      <c r="L13" s="43"/>
      <c r="M13" s="44"/>
      <c r="N13" s="43"/>
      <c r="O13" s="44"/>
      <c r="P13" s="43">
        <f t="shared" si="5"/>
        <v>3006000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64.994594594594588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22370000</v>
      </c>
      <c r="C23" s="42"/>
      <c r="D23" s="42"/>
      <c r="E23" s="42">
        <f t="shared" si="4"/>
        <v>22370000</v>
      </c>
      <c r="F23" s="43">
        <v>22370000</v>
      </c>
      <c r="G23" s="44">
        <v>18991000</v>
      </c>
      <c r="H23" s="43">
        <v>2867000</v>
      </c>
      <c r="I23" s="44">
        <v>2867031</v>
      </c>
      <c r="J23" s="43">
        <v>2702000</v>
      </c>
      <c r="K23" s="44">
        <v>2702825</v>
      </c>
      <c r="L23" s="43">
        <v>4509000</v>
      </c>
      <c r="M23" s="44">
        <v>2990555</v>
      </c>
      <c r="N23" s="43"/>
      <c r="O23" s="44"/>
      <c r="P23" s="43">
        <f t="shared" si="5"/>
        <v>10078000</v>
      </c>
      <c r="Q23" s="44">
        <f t="shared" si="6"/>
        <v>8560411</v>
      </c>
      <c r="R23" s="24">
        <f t="shared" si="7"/>
        <v>66.87638786084382</v>
      </c>
      <c r="S23" s="25">
        <f t="shared" si="8"/>
        <v>10.645528289844885</v>
      </c>
      <c r="T23" s="24">
        <f t="shared" si="9"/>
        <v>45.051408135896288</v>
      </c>
      <c r="U23" s="26">
        <f t="shared" si="10"/>
        <v>38.267371479660262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9376000</v>
      </c>
      <c r="C28" s="39">
        <f t="shared" si="11"/>
        <v>0</v>
      </c>
      <c r="D28" s="39">
        <f t="shared" si="11"/>
        <v>0</v>
      </c>
      <c r="E28" s="39">
        <f t="shared" si="11"/>
        <v>9376000</v>
      </c>
      <c r="F28" s="40">
        <f t="shared" si="11"/>
        <v>9376000</v>
      </c>
      <c r="G28" s="41">
        <f t="shared" si="11"/>
        <v>9376000</v>
      </c>
      <c r="H28" s="40">
        <f t="shared" si="11"/>
        <v>2141000</v>
      </c>
      <c r="I28" s="41">
        <f t="shared" si="11"/>
        <v>1717130</v>
      </c>
      <c r="J28" s="40">
        <f t="shared" si="11"/>
        <v>240000</v>
      </c>
      <c r="K28" s="41">
        <f t="shared" si="11"/>
        <v>424000</v>
      </c>
      <c r="L28" s="40">
        <f t="shared" si="11"/>
        <v>2944000</v>
      </c>
      <c r="M28" s="41">
        <f t="shared" si="11"/>
        <v>1592000</v>
      </c>
      <c r="N28" s="40">
        <f t="shared" si="11"/>
        <v>0</v>
      </c>
      <c r="O28" s="41">
        <f t="shared" si="11"/>
        <v>0</v>
      </c>
      <c r="P28" s="40">
        <f t="shared" si="11"/>
        <v>5325000</v>
      </c>
      <c r="Q28" s="41">
        <f t="shared" si="11"/>
        <v>3733130</v>
      </c>
      <c r="R28" s="20">
        <f t="shared" si="7"/>
        <v>1126.6666666666667</v>
      </c>
      <c r="S28" s="21">
        <f t="shared" si="8"/>
        <v>275.47169811320754</v>
      </c>
      <c r="T28" s="20">
        <f t="shared" si="9"/>
        <v>56.793941979522188</v>
      </c>
      <c r="U28" s="22">
        <f t="shared" si="10"/>
        <v>39.815806313993171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1797000</v>
      </c>
      <c r="I31" s="44">
        <v>1717130</v>
      </c>
      <c r="J31" s="43">
        <v>240000</v>
      </c>
      <c r="K31" s="44">
        <v>80000</v>
      </c>
      <c r="L31" s="43">
        <v>80000</v>
      </c>
      <c r="M31" s="44">
        <v>560000</v>
      </c>
      <c r="N31" s="43"/>
      <c r="O31" s="44"/>
      <c r="P31" s="43">
        <f t="shared" si="5"/>
        <v>2117000</v>
      </c>
      <c r="Q31" s="44">
        <f t="shared" si="6"/>
        <v>2357130</v>
      </c>
      <c r="R31" s="24">
        <f t="shared" si="7"/>
        <v>-66.666666666666657</v>
      </c>
      <c r="S31" s="25">
        <f t="shared" si="8"/>
        <v>600</v>
      </c>
      <c r="T31" s="24">
        <f t="shared" si="9"/>
        <v>70.566666666666663</v>
      </c>
      <c r="U31" s="26">
        <f t="shared" si="10"/>
        <v>78.570999999999998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1376000</v>
      </c>
      <c r="C33" s="42"/>
      <c r="D33" s="42"/>
      <c r="E33" s="42">
        <f t="shared" si="4"/>
        <v>1376000</v>
      </c>
      <c r="F33" s="43">
        <v>1376000</v>
      </c>
      <c r="G33" s="44">
        <v>1376000</v>
      </c>
      <c r="H33" s="43">
        <v>344000</v>
      </c>
      <c r="I33" s="44"/>
      <c r="J33" s="43"/>
      <c r="K33" s="44">
        <v>344000</v>
      </c>
      <c r="L33" s="43"/>
      <c r="M33" s="44">
        <v>1032000</v>
      </c>
      <c r="N33" s="43"/>
      <c r="O33" s="44"/>
      <c r="P33" s="43">
        <f t="shared" si="5"/>
        <v>344000</v>
      </c>
      <c r="Q33" s="44">
        <f t="shared" si="6"/>
        <v>1376000</v>
      </c>
      <c r="R33" s="24">
        <f t="shared" si="7"/>
        <v>0</v>
      </c>
      <c r="S33" s="25">
        <f t="shared" si="8"/>
        <v>200</v>
      </c>
      <c r="T33" s="24">
        <f t="shared" si="9"/>
        <v>25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/>
      <c r="K36" s="44"/>
      <c r="L36" s="43">
        <v>2864000</v>
      </c>
      <c r="M36" s="44"/>
      <c r="N36" s="43"/>
      <c r="O36" s="44"/>
      <c r="P36" s="43">
        <f t="shared" si="5"/>
        <v>2864000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57.28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49000</v>
      </c>
      <c r="C43" s="45">
        <f t="shared" si="20"/>
        <v>0</v>
      </c>
      <c r="D43" s="45">
        <f t="shared" si="20"/>
        <v>0</v>
      </c>
      <c r="E43" s="45">
        <f t="shared" si="20"/>
        <v>49000</v>
      </c>
      <c r="F43" s="46">
        <f t="shared" si="20"/>
        <v>44000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49000</v>
      </c>
      <c r="C44" s="39">
        <f t="shared" si="22"/>
        <v>0</v>
      </c>
      <c r="D44" s="39">
        <f t="shared" si="22"/>
        <v>0</v>
      </c>
      <c r="E44" s="39">
        <f t="shared" si="22"/>
        <v>49000</v>
      </c>
      <c r="F44" s="40">
        <f t="shared" si="22"/>
        <v>44000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49000</v>
      </c>
      <c r="C46" s="42"/>
      <c r="D46" s="42"/>
      <c r="E46" s="42">
        <f t="shared" si="13"/>
        <v>49000</v>
      </c>
      <c r="F46" s="43">
        <v>44000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71950000</v>
      </c>
      <c r="C61" s="39">
        <f t="shared" si="26"/>
        <v>0</v>
      </c>
      <c r="D61" s="39">
        <f t="shared" si="26"/>
        <v>0</v>
      </c>
      <c r="E61" s="39">
        <f t="shared" si="26"/>
        <v>71950000</v>
      </c>
      <c r="F61" s="40">
        <f t="shared" si="26"/>
        <v>71945000</v>
      </c>
      <c r="G61" s="41">
        <f t="shared" si="26"/>
        <v>68522000</v>
      </c>
      <c r="H61" s="40">
        <f t="shared" si="26"/>
        <v>13925000</v>
      </c>
      <c r="I61" s="41">
        <f t="shared" si="26"/>
        <v>13501507</v>
      </c>
      <c r="J61" s="40">
        <f t="shared" si="26"/>
        <v>17746000</v>
      </c>
      <c r="K61" s="41">
        <f t="shared" si="26"/>
        <v>14924169</v>
      </c>
      <c r="L61" s="40">
        <f t="shared" si="26"/>
        <v>13251000</v>
      </c>
      <c r="M61" s="41">
        <f t="shared" si="26"/>
        <v>4695112</v>
      </c>
      <c r="N61" s="40">
        <f t="shared" si="26"/>
        <v>0</v>
      </c>
      <c r="O61" s="41">
        <f t="shared" si="26"/>
        <v>0</v>
      </c>
      <c r="P61" s="40">
        <f t="shared" si="26"/>
        <v>44922000</v>
      </c>
      <c r="Q61" s="41">
        <f t="shared" si="26"/>
        <v>33120788</v>
      </c>
      <c r="R61" s="20">
        <f t="shared" si="16"/>
        <v>-25.329651752507608</v>
      </c>
      <c r="S61" s="21">
        <f t="shared" si="17"/>
        <v>-68.540211518644696</v>
      </c>
      <c r="T61" s="20">
        <f t="shared" si="18"/>
        <v>62.435024322446139</v>
      </c>
      <c r="U61" s="22">
        <f t="shared" si="19"/>
        <v>46.033061848505909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71950000</v>
      </c>
      <c r="C65" s="48">
        <f t="shared" si="30"/>
        <v>0</v>
      </c>
      <c r="D65" s="48">
        <f t="shared" si="30"/>
        <v>0</v>
      </c>
      <c r="E65" s="48">
        <f t="shared" si="30"/>
        <v>71950000</v>
      </c>
      <c r="F65" s="49">
        <f t="shared" si="30"/>
        <v>71945000</v>
      </c>
      <c r="G65" s="50">
        <f t="shared" si="30"/>
        <v>68522000</v>
      </c>
      <c r="H65" s="49">
        <f t="shared" si="30"/>
        <v>13925000</v>
      </c>
      <c r="I65" s="50">
        <f t="shared" si="30"/>
        <v>13501507</v>
      </c>
      <c r="J65" s="49">
        <f t="shared" si="30"/>
        <v>17746000</v>
      </c>
      <c r="K65" s="50">
        <f t="shared" si="30"/>
        <v>14924169</v>
      </c>
      <c r="L65" s="49">
        <f t="shared" si="30"/>
        <v>13251000</v>
      </c>
      <c r="M65" s="51">
        <f t="shared" si="30"/>
        <v>4695112</v>
      </c>
      <c r="N65" s="49">
        <f t="shared" si="30"/>
        <v>0</v>
      </c>
      <c r="O65" s="50">
        <f t="shared" si="30"/>
        <v>0</v>
      </c>
      <c r="P65" s="49">
        <f t="shared" si="30"/>
        <v>44922000</v>
      </c>
      <c r="Q65" s="50">
        <f t="shared" si="30"/>
        <v>33120788</v>
      </c>
      <c r="R65" s="34">
        <f t="shared" si="16"/>
        <v>-25.329651752507608</v>
      </c>
      <c r="S65" s="35">
        <f t="shared" si="17"/>
        <v>-68.540211518644696</v>
      </c>
      <c r="T65" s="34">
        <f t="shared" si="18"/>
        <v>62.435024322446139</v>
      </c>
      <c r="U65" s="35">
        <f t="shared" si="19"/>
        <v>46.033061848505909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263765000</v>
      </c>
      <c r="C8" s="36">
        <f t="shared" si="0"/>
        <v>0</v>
      </c>
      <c r="D8" s="36">
        <f t="shared" si="0"/>
        <v>0</v>
      </c>
      <c r="E8" s="36">
        <f t="shared" si="0"/>
        <v>263765000</v>
      </c>
      <c r="F8" s="37">
        <f t="shared" si="0"/>
        <v>263765000</v>
      </c>
      <c r="G8" s="38">
        <f t="shared" si="0"/>
        <v>255765000</v>
      </c>
      <c r="H8" s="37">
        <f t="shared" si="0"/>
        <v>65272000</v>
      </c>
      <c r="I8" s="38">
        <f t="shared" si="0"/>
        <v>65409862</v>
      </c>
      <c r="J8" s="37">
        <f t="shared" si="0"/>
        <v>68832000</v>
      </c>
      <c r="K8" s="38">
        <f t="shared" si="0"/>
        <v>61061359</v>
      </c>
      <c r="L8" s="37">
        <f t="shared" si="0"/>
        <v>55587000</v>
      </c>
      <c r="M8" s="38">
        <f t="shared" si="0"/>
        <v>48840203</v>
      </c>
      <c r="N8" s="37">
        <f t="shared" si="0"/>
        <v>0</v>
      </c>
      <c r="O8" s="38">
        <f t="shared" si="0"/>
        <v>0</v>
      </c>
      <c r="P8" s="37">
        <f t="shared" si="0"/>
        <v>189691000</v>
      </c>
      <c r="Q8" s="38">
        <f t="shared" si="0"/>
        <v>175311424</v>
      </c>
      <c r="R8" s="16">
        <f>IF(($J8       =0),0,((($L8       -$J8       )/$J8       )*100))</f>
        <v>-19.242503486750348</v>
      </c>
      <c r="S8" s="17">
        <f>IF(($K8       =0),0,((($M8       -$K8       )/$K8       )*100))</f>
        <v>-20.014549627039909</v>
      </c>
      <c r="T8" s="16">
        <f>IF(($E8       =0),0,(($P8       /$E8       )*100))</f>
        <v>71.916668246355655</v>
      </c>
      <c r="U8" s="18">
        <f>IF(($E8       =0),0,(($Q8       /$E8       )*100))</f>
        <v>66.465006350349739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259885000</v>
      </c>
      <c r="C9" s="39">
        <f t="shared" si="2"/>
        <v>0</v>
      </c>
      <c r="D9" s="39">
        <f t="shared" si="2"/>
        <v>0</v>
      </c>
      <c r="E9" s="39">
        <f t="shared" si="2"/>
        <v>259885000</v>
      </c>
      <c r="F9" s="40">
        <f t="shared" si="2"/>
        <v>259885000</v>
      </c>
      <c r="G9" s="41">
        <f t="shared" si="2"/>
        <v>251885000</v>
      </c>
      <c r="H9" s="40">
        <f t="shared" si="2"/>
        <v>63685000</v>
      </c>
      <c r="I9" s="41">
        <f t="shared" si="2"/>
        <v>63823518</v>
      </c>
      <c r="J9" s="40">
        <f t="shared" si="2"/>
        <v>67559000</v>
      </c>
      <c r="K9" s="41">
        <f t="shared" si="2"/>
        <v>62647703</v>
      </c>
      <c r="L9" s="40">
        <f t="shared" si="2"/>
        <v>55527000</v>
      </c>
      <c r="M9" s="41">
        <f t="shared" si="2"/>
        <v>48840203</v>
      </c>
      <c r="N9" s="40">
        <f t="shared" si="2"/>
        <v>0</v>
      </c>
      <c r="O9" s="41">
        <f t="shared" si="2"/>
        <v>0</v>
      </c>
      <c r="P9" s="40">
        <f t="shared" si="2"/>
        <v>186771000</v>
      </c>
      <c r="Q9" s="41">
        <f t="shared" si="2"/>
        <v>175311424</v>
      </c>
      <c r="R9" s="20">
        <f>IF(($J9       =0),0,((($L9       -$J9       )/$J9       )*100))</f>
        <v>-17.809618259595318</v>
      </c>
      <c r="S9" s="21">
        <f>IF(($K9       =0),0,((($M9       -$K9       )/$K9       )*100))</f>
        <v>-22.03991421680696</v>
      </c>
      <c r="T9" s="20">
        <f>IF(($E9       =0),0,(($P9       /$E9       )*100))</f>
        <v>71.866787232814517</v>
      </c>
      <c r="U9" s="22">
        <f>IF(($E9       =0),0,(($Q9       /$E9       )*100))</f>
        <v>67.45730765530908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67233000</v>
      </c>
      <c r="C10" s="42"/>
      <c r="D10" s="42"/>
      <c r="E10" s="42">
        <f t="shared" ref="E10:E41" si="4">$B10      +$C10      +$D10</f>
        <v>67233000</v>
      </c>
      <c r="F10" s="43">
        <v>67233000</v>
      </c>
      <c r="G10" s="44">
        <v>67233000</v>
      </c>
      <c r="H10" s="43">
        <v>10112000</v>
      </c>
      <c r="I10" s="44">
        <v>12803564</v>
      </c>
      <c r="J10" s="43">
        <v>20037000</v>
      </c>
      <c r="K10" s="44">
        <v>14618200</v>
      </c>
      <c r="L10" s="43">
        <v>8806000</v>
      </c>
      <c r="M10" s="44">
        <v>7507128</v>
      </c>
      <c r="N10" s="43"/>
      <c r="O10" s="44"/>
      <c r="P10" s="43">
        <f t="shared" ref="P10:P41" si="5">$H10      +$J10      +$L10      +$N10</f>
        <v>38955000</v>
      </c>
      <c r="Q10" s="44">
        <f t="shared" ref="Q10:Q41" si="6">$I10      +$K10      +$M10      +$O10</f>
        <v>34928892</v>
      </c>
      <c r="R10" s="24">
        <f t="shared" ref="R10:R41" si="7">IF(($J10      =0),0,((($L10      -$J10      )/$J10      )*100))</f>
        <v>-56.05130508559165</v>
      </c>
      <c r="S10" s="25">
        <f t="shared" ref="S10:S41" si="8">IF(($K10      =0),0,((($M10      -$K10      )/$K10      )*100))</f>
        <v>-48.645332530680932</v>
      </c>
      <c r="T10" s="24">
        <f t="shared" ref="T10:T41" si="9">IF(($E10      =0),0,(($P10      /$E10      )*100))</f>
        <v>57.94029717549418</v>
      </c>
      <c r="U10" s="26">
        <f t="shared" ref="U10:U41" si="10">IF(($E10      =0),0,(($Q10      /$E10      )*100))</f>
        <v>51.952005711480965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171112000</v>
      </c>
      <c r="C22" s="42"/>
      <c r="D22" s="42"/>
      <c r="E22" s="42">
        <f t="shared" si="4"/>
        <v>171112000</v>
      </c>
      <c r="F22" s="43">
        <v>171112000</v>
      </c>
      <c r="G22" s="44">
        <v>171112000</v>
      </c>
      <c r="H22" s="43">
        <v>53573000</v>
      </c>
      <c r="I22" s="44">
        <v>51019954</v>
      </c>
      <c r="J22" s="43">
        <v>45498000</v>
      </c>
      <c r="K22" s="44">
        <v>46004779</v>
      </c>
      <c r="L22" s="43">
        <v>45197000</v>
      </c>
      <c r="M22" s="44">
        <v>39124406</v>
      </c>
      <c r="N22" s="43"/>
      <c r="O22" s="44"/>
      <c r="P22" s="43">
        <f t="shared" si="5"/>
        <v>144268000</v>
      </c>
      <c r="Q22" s="44">
        <f t="shared" si="6"/>
        <v>136149139</v>
      </c>
      <c r="R22" s="24">
        <f t="shared" si="7"/>
        <v>-0.66156754143039254</v>
      </c>
      <c r="S22" s="25">
        <f t="shared" si="8"/>
        <v>-14.95577883332512</v>
      </c>
      <c r="T22" s="24">
        <f t="shared" si="9"/>
        <v>84.312029547898447</v>
      </c>
      <c r="U22" s="26">
        <f t="shared" si="10"/>
        <v>79.567265299920521</v>
      </c>
      <c r="V22" s="43"/>
      <c r="W22" s="44"/>
    </row>
    <row r="23" spans="1:23" ht="13" x14ac:dyDescent="0.3">
      <c r="A23" s="23" t="s">
        <v>49</v>
      </c>
      <c r="B23" s="42">
        <v>21540000</v>
      </c>
      <c r="C23" s="42"/>
      <c r="D23" s="42"/>
      <c r="E23" s="42">
        <f t="shared" si="4"/>
        <v>21540000</v>
      </c>
      <c r="F23" s="43">
        <v>21540000</v>
      </c>
      <c r="G23" s="44">
        <v>13540000</v>
      </c>
      <c r="H23" s="43"/>
      <c r="I23" s="44"/>
      <c r="J23" s="43">
        <v>2024000</v>
      </c>
      <c r="K23" s="44">
        <v>2024724</v>
      </c>
      <c r="L23" s="43">
        <v>1524000</v>
      </c>
      <c r="M23" s="44">
        <v>2208669</v>
      </c>
      <c r="N23" s="43"/>
      <c r="O23" s="44"/>
      <c r="P23" s="43">
        <f t="shared" si="5"/>
        <v>3548000</v>
      </c>
      <c r="Q23" s="44">
        <f t="shared" si="6"/>
        <v>4233393</v>
      </c>
      <c r="R23" s="24">
        <f t="shared" si="7"/>
        <v>-24.703557312252965</v>
      </c>
      <c r="S23" s="25">
        <f t="shared" si="8"/>
        <v>9.0849419476432338</v>
      </c>
      <c r="T23" s="24">
        <f t="shared" si="9"/>
        <v>16.471680594243267</v>
      </c>
      <c r="U23" s="26">
        <f t="shared" si="10"/>
        <v>19.653635097493037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3880000</v>
      </c>
      <c r="C28" s="39">
        <f t="shared" si="11"/>
        <v>0</v>
      </c>
      <c r="D28" s="39">
        <f t="shared" si="11"/>
        <v>0</v>
      </c>
      <c r="E28" s="39">
        <f t="shared" si="11"/>
        <v>3880000</v>
      </c>
      <c r="F28" s="40">
        <f t="shared" si="11"/>
        <v>3880000</v>
      </c>
      <c r="G28" s="41">
        <f t="shared" si="11"/>
        <v>3880000</v>
      </c>
      <c r="H28" s="40">
        <f t="shared" si="11"/>
        <v>1587000</v>
      </c>
      <c r="I28" s="41">
        <f t="shared" si="11"/>
        <v>1586344</v>
      </c>
      <c r="J28" s="40">
        <f t="shared" si="11"/>
        <v>1273000</v>
      </c>
      <c r="K28" s="41">
        <f t="shared" si="11"/>
        <v>-1586344</v>
      </c>
      <c r="L28" s="40">
        <f t="shared" si="11"/>
        <v>60000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2920000</v>
      </c>
      <c r="Q28" s="41">
        <f t="shared" si="11"/>
        <v>0</v>
      </c>
      <c r="R28" s="20">
        <f t="shared" si="7"/>
        <v>-95.286724273369998</v>
      </c>
      <c r="S28" s="21">
        <f t="shared" si="8"/>
        <v>-100</v>
      </c>
      <c r="T28" s="20">
        <f t="shared" si="9"/>
        <v>75.257731958762889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1117000</v>
      </c>
      <c r="I31" s="44">
        <v>1116344</v>
      </c>
      <c r="J31" s="43">
        <v>427000</v>
      </c>
      <c r="K31" s="44">
        <v>-1116344</v>
      </c>
      <c r="L31" s="43">
        <v>60000</v>
      </c>
      <c r="M31" s="44"/>
      <c r="N31" s="43"/>
      <c r="O31" s="44"/>
      <c r="P31" s="43">
        <f t="shared" si="5"/>
        <v>1604000</v>
      </c>
      <c r="Q31" s="44">
        <f t="shared" si="6"/>
        <v>0</v>
      </c>
      <c r="R31" s="24">
        <f t="shared" si="7"/>
        <v>-85.948477751756442</v>
      </c>
      <c r="S31" s="25">
        <f t="shared" si="8"/>
        <v>-100</v>
      </c>
      <c r="T31" s="24">
        <f t="shared" si="9"/>
        <v>80.2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1880000</v>
      </c>
      <c r="C33" s="42"/>
      <c r="D33" s="42"/>
      <c r="E33" s="42">
        <f t="shared" si="4"/>
        <v>1880000</v>
      </c>
      <c r="F33" s="43">
        <v>1880000</v>
      </c>
      <c r="G33" s="44">
        <v>1880000</v>
      </c>
      <c r="H33" s="43">
        <v>470000</v>
      </c>
      <c r="I33" s="44">
        <v>470000</v>
      </c>
      <c r="J33" s="43">
        <v>846000</v>
      </c>
      <c r="K33" s="44">
        <v>-470000</v>
      </c>
      <c r="L33" s="43"/>
      <c r="M33" s="44"/>
      <c r="N33" s="43"/>
      <c r="O33" s="44"/>
      <c r="P33" s="43">
        <f t="shared" si="5"/>
        <v>1316000</v>
      </c>
      <c r="Q33" s="44">
        <f t="shared" si="6"/>
        <v>0</v>
      </c>
      <c r="R33" s="24">
        <f t="shared" si="7"/>
        <v>-100</v>
      </c>
      <c r="S33" s="25">
        <f t="shared" si="8"/>
        <v>-100</v>
      </c>
      <c r="T33" s="24">
        <f t="shared" si="9"/>
        <v>70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91552000</v>
      </c>
      <c r="C43" s="45">
        <f t="shared" si="20"/>
        <v>0</v>
      </c>
      <c r="D43" s="45">
        <f t="shared" si="20"/>
        <v>0</v>
      </c>
      <c r="E43" s="45">
        <f t="shared" si="20"/>
        <v>91552000</v>
      </c>
      <c r="F43" s="46">
        <f t="shared" si="20"/>
        <v>91167000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91552000</v>
      </c>
      <c r="C44" s="39">
        <f t="shared" si="22"/>
        <v>0</v>
      </c>
      <c r="D44" s="39">
        <f t="shared" si="22"/>
        <v>0</v>
      </c>
      <c r="E44" s="39">
        <f t="shared" si="22"/>
        <v>91552000</v>
      </c>
      <c r="F44" s="40">
        <f t="shared" si="22"/>
        <v>91167000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45472000</v>
      </c>
      <c r="C45" s="42"/>
      <c r="D45" s="42"/>
      <c r="E45" s="42">
        <f t="shared" si="13"/>
        <v>45472000</v>
      </c>
      <c r="F45" s="43">
        <v>45472000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4247000</v>
      </c>
      <c r="C46" s="42"/>
      <c r="D46" s="42"/>
      <c r="E46" s="42">
        <f t="shared" si="13"/>
        <v>4247000</v>
      </c>
      <c r="F46" s="43">
        <v>3862000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41833000</v>
      </c>
      <c r="C53" s="42"/>
      <c r="D53" s="42"/>
      <c r="E53" s="42">
        <f t="shared" si="13"/>
        <v>41833000</v>
      </c>
      <c r="F53" s="43">
        <v>41833000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355317000</v>
      </c>
      <c r="C61" s="39">
        <f t="shared" si="26"/>
        <v>0</v>
      </c>
      <c r="D61" s="39">
        <f t="shared" si="26"/>
        <v>0</v>
      </c>
      <c r="E61" s="39">
        <f t="shared" si="26"/>
        <v>355317000</v>
      </c>
      <c r="F61" s="40">
        <f t="shared" si="26"/>
        <v>354932000</v>
      </c>
      <c r="G61" s="41">
        <f t="shared" si="26"/>
        <v>255765000</v>
      </c>
      <c r="H61" s="40">
        <f t="shared" si="26"/>
        <v>65272000</v>
      </c>
      <c r="I61" s="41">
        <f t="shared" si="26"/>
        <v>65409862</v>
      </c>
      <c r="J61" s="40">
        <f t="shared" si="26"/>
        <v>68832000</v>
      </c>
      <c r="K61" s="41">
        <f t="shared" si="26"/>
        <v>61061359</v>
      </c>
      <c r="L61" s="40">
        <f t="shared" si="26"/>
        <v>55587000</v>
      </c>
      <c r="M61" s="41">
        <f t="shared" si="26"/>
        <v>48840203</v>
      </c>
      <c r="N61" s="40">
        <f t="shared" si="26"/>
        <v>0</v>
      </c>
      <c r="O61" s="41">
        <f t="shared" si="26"/>
        <v>0</v>
      </c>
      <c r="P61" s="40">
        <f t="shared" si="26"/>
        <v>189691000</v>
      </c>
      <c r="Q61" s="41">
        <f t="shared" si="26"/>
        <v>175311424</v>
      </c>
      <c r="R61" s="20">
        <f t="shared" si="16"/>
        <v>-19.242503486750348</v>
      </c>
      <c r="S61" s="21">
        <f t="shared" si="17"/>
        <v>-20.014549627039909</v>
      </c>
      <c r="T61" s="20">
        <f t="shared" si="18"/>
        <v>53.386412696268401</v>
      </c>
      <c r="U61" s="22">
        <f t="shared" si="19"/>
        <v>49.339441681653284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355317000</v>
      </c>
      <c r="C65" s="48">
        <f t="shared" si="30"/>
        <v>0</v>
      </c>
      <c r="D65" s="48">
        <f t="shared" si="30"/>
        <v>0</v>
      </c>
      <c r="E65" s="48">
        <f t="shared" si="30"/>
        <v>355317000</v>
      </c>
      <c r="F65" s="49">
        <f t="shared" si="30"/>
        <v>354932000</v>
      </c>
      <c r="G65" s="50">
        <f t="shared" si="30"/>
        <v>255765000</v>
      </c>
      <c r="H65" s="49">
        <f t="shared" si="30"/>
        <v>65272000</v>
      </c>
      <c r="I65" s="50">
        <f t="shared" si="30"/>
        <v>65409862</v>
      </c>
      <c r="J65" s="49">
        <f t="shared" si="30"/>
        <v>68832000</v>
      </c>
      <c r="K65" s="50">
        <f t="shared" si="30"/>
        <v>61061359</v>
      </c>
      <c r="L65" s="49">
        <f t="shared" si="30"/>
        <v>55587000</v>
      </c>
      <c r="M65" s="51">
        <f t="shared" si="30"/>
        <v>48840203</v>
      </c>
      <c r="N65" s="49">
        <f t="shared" si="30"/>
        <v>0</v>
      </c>
      <c r="O65" s="50">
        <f t="shared" si="30"/>
        <v>0</v>
      </c>
      <c r="P65" s="49">
        <f t="shared" si="30"/>
        <v>189691000</v>
      </c>
      <c r="Q65" s="50">
        <f t="shared" si="30"/>
        <v>175311424</v>
      </c>
      <c r="R65" s="34">
        <f t="shared" si="16"/>
        <v>-19.242503486750348</v>
      </c>
      <c r="S65" s="35">
        <f t="shared" si="17"/>
        <v>-20.014549627039909</v>
      </c>
      <c r="T65" s="34">
        <f t="shared" si="18"/>
        <v>53.386412696268401</v>
      </c>
      <c r="U65" s="35">
        <f t="shared" si="19"/>
        <v>49.339441681653284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64226000</v>
      </c>
      <c r="C8" s="36">
        <f t="shared" si="0"/>
        <v>0</v>
      </c>
      <c r="D8" s="36">
        <f t="shared" si="0"/>
        <v>0</v>
      </c>
      <c r="E8" s="36">
        <f t="shared" si="0"/>
        <v>64226000</v>
      </c>
      <c r="F8" s="37">
        <f t="shared" si="0"/>
        <v>64226000</v>
      </c>
      <c r="G8" s="38">
        <f t="shared" si="0"/>
        <v>64226000</v>
      </c>
      <c r="H8" s="37">
        <f t="shared" si="0"/>
        <v>7607000</v>
      </c>
      <c r="I8" s="38">
        <f t="shared" si="0"/>
        <v>0</v>
      </c>
      <c r="J8" s="37">
        <f t="shared" si="0"/>
        <v>22864000</v>
      </c>
      <c r="K8" s="38">
        <f t="shared" si="0"/>
        <v>0</v>
      </c>
      <c r="L8" s="37">
        <f t="shared" si="0"/>
        <v>4079000</v>
      </c>
      <c r="M8" s="38">
        <f t="shared" si="0"/>
        <v>52492690</v>
      </c>
      <c r="N8" s="37">
        <f t="shared" si="0"/>
        <v>0</v>
      </c>
      <c r="O8" s="38">
        <f t="shared" si="0"/>
        <v>0</v>
      </c>
      <c r="P8" s="37">
        <f t="shared" si="0"/>
        <v>34550000</v>
      </c>
      <c r="Q8" s="38">
        <f t="shared" si="0"/>
        <v>52492690</v>
      </c>
      <c r="R8" s="16">
        <f>IF(($J8       =0),0,((($L8       -$J8       )/$J8       )*100))</f>
        <v>-82.159727081875431</v>
      </c>
      <c r="S8" s="17">
        <f>IF(($K8       =0),0,((($M8       -$K8       )/$K8       )*100))</f>
        <v>0</v>
      </c>
      <c r="T8" s="16">
        <f>IF(($E8       =0),0,(($P8       /$E8       )*100))</f>
        <v>53.7944134774079</v>
      </c>
      <c r="U8" s="18">
        <f>IF(($E8       =0),0,(($Q8       /$E8       )*100))</f>
        <v>81.731214772833425</v>
      </c>
      <c r="V8" s="37">
        <f t="shared" ref="V8:W8" si="1">+V9+V28</f>
        <v>4749000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59770000</v>
      </c>
      <c r="C9" s="39">
        <f t="shared" si="2"/>
        <v>0</v>
      </c>
      <c r="D9" s="39">
        <f t="shared" si="2"/>
        <v>0</v>
      </c>
      <c r="E9" s="39">
        <f t="shared" si="2"/>
        <v>59770000</v>
      </c>
      <c r="F9" s="40">
        <f t="shared" si="2"/>
        <v>59770000</v>
      </c>
      <c r="G9" s="41">
        <f t="shared" si="2"/>
        <v>59770000</v>
      </c>
      <c r="H9" s="40">
        <f t="shared" si="2"/>
        <v>6315000</v>
      </c>
      <c r="I9" s="41">
        <f t="shared" si="2"/>
        <v>0</v>
      </c>
      <c r="J9" s="40">
        <f t="shared" si="2"/>
        <v>21116000</v>
      </c>
      <c r="K9" s="41">
        <f t="shared" si="2"/>
        <v>0</v>
      </c>
      <c r="L9" s="40">
        <f t="shared" si="2"/>
        <v>3290000</v>
      </c>
      <c r="M9" s="41">
        <f t="shared" si="2"/>
        <v>47225300</v>
      </c>
      <c r="N9" s="40">
        <f t="shared" si="2"/>
        <v>0</v>
      </c>
      <c r="O9" s="41">
        <f t="shared" si="2"/>
        <v>0</v>
      </c>
      <c r="P9" s="40">
        <f t="shared" si="2"/>
        <v>30721000</v>
      </c>
      <c r="Q9" s="41">
        <f t="shared" si="2"/>
        <v>47225300</v>
      </c>
      <c r="R9" s="20">
        <f>IF(($J9       =0),0,((($L9       -$J9       )/$J9       )*100))</f>
        <v>-84.419397613184316</v>
      </c>
      <c r="S9" s="21">
        <f>IF(($K9       =0),0,((($M9       -$K9       )/$K9       )*100))</f>
        <v>0</v>
      </c>
      <c r="T9" s="20">
        <f>IF(($E9       =0),0,(($P9       /$E9       )*100))</f>
        <v>51.398694997490381</v>
      </c>
      <c r="U9" s="22">
        <f>IF(($E9       =0),0,(($Q9       /$E9       )*100))</f>
        <v>79.01171156098377</v>
      </c>
      <c r="V9" s="40">
        <f t="shared" ref="V9:W9" si="3">SUM(V10:V27)</f>
        <v>4749000</v>
      </c>
      <c r="W9" s="41">
        <f t="shared" si="3"/>
        <v>0</v>
      </c>
    </row>
    <row r="10" spans="1:23" ht="13" x14ac:dyDescent="0.3">
      <c r="A10" s="23" t="s">
        <v>36</v>
      </c>
      <c r="B10" s="42">
        <v>35094000</v>
      </c>
      <c r="C10" s="42"/>
      <c r="D10" s="42"/>
      <c r="E10" s="42">
        <f t="shared" ref="E10:E41" si="4">$B10      +$C10      +$D10</f>
        <v>35094000</v>
      </c>
      <c r="F10" s="43">
        <v>35094000</v>
      </c>
      <c r="G10" s="44">
        <v>35094000</v>
      </c>
      <c r="H10" s="43">
        <v>2909000</v>
      </c>
      <c r="I10" s="44"/>
      <c r="J10" s="43">
        <v>12184000</v>
      </c>
      <c r="K10" s="44"/>
      <c r="L10" s="43">
        <v>3290000</v>
      </c>
      <c r="M10" s="44">
        <v>36501411</v>
      </c>
      <c r="N10" s="43"/>
      <c r="O10" s="44"/>
      <c r="P10" s="43">
        <f t="shared" ref="P10:P41" si="5">$H10      +$J10      +$L10      +$N10</f>
        <v>18383000</v>
      </c>
      <c r="Q10" s="44">
        <f t="shared" ref="Q10:Q41" si="6">$I10      +$K10      +$M10      +$O10</f>
        <v>36501411</v>
      </c>
      <c r="R10" s="24">
        <f t="shared" ref="R10:R41" si="7">IF(($J10      =0),0,((($L10      -$J10      )/$J10      )*100))</f>
        <v>-72.997373604727514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52.382173590927231</v>
      </c>
      <c r="U10" s="26">
        <f t="shared" ref="U10:U41" si="10">IF(($E10      =0),0,(($Q10      /$E10      )*100))</f>
        <v>104.01040348777568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4749000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24676000</v>
      </c>
      <c r="C23" s="42"/>
      <c r="D23" s="42"/>
      <c r="E23" s="42">
        <f t="shared" si="4"/>
        <v>24676000</v>
      </c>
      <c r="F23" s="43">
        <v>24676000</v>
      </c>
      <c r="G23" s="44">
        <v>24676000</v>
      </c>
      <c r="H23" s="43">
        <v>3406000</v>
      </c>
      <c r="I23" s="44"/>
      <c r="J23" s="43">
        <v>8932000</v>
      </c>
      <c r="K23" s="44"/>
      <c r="L23" s="43"/>
      <c r="M23" s="44">
        <v>10723889</v>
      </c>
      <c r="N23" s="43"/>
      <c r="O23" s="44"/>
      <c r="P23" s="43">
        <f t="shared" si="5"/>
        <v>12338000</v>
      </c>
      <c r="Q23" s="44">
        <f t="shared" si="6"/>
        <v>10723889</v>
      </c>
      <c r="R23" s="24">
        <f t="shared" si="7"/>
        <v>-100</v>
      </c>
      <c r="S23" s="25">
        <f t="shared" si="8"/>
        <v>0</v>
      </c>
      <c r="T23" s="24">
        <f t="shared" si="9"/>
        <v>50</v>
      </c>
      <c r="U23" s="26">
        <f t="shared" si="10"/>
        <v>43.458781812287242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4456000</v>
      </c>
      <c r="C28" s="39">
        <f t="shared" si="11"/>
        <v>0</v>
      </c>
      <c r="D28" s="39">
        <f t="shared" si="11"/>
        <v>0</v>
      </c>
      <c r="E28" s="39">
        <f t="shared" si="11"/>
        <v>4456000</v>
      </c>
      <c r="F28" s="40">
        <f t="shared" si="11"/>
        <v>4456000</v>
      </c>
      <c r="G28" s="41">
        <f t="shared" si="11"/>
        <v>4456000</v>
      </c>
      <c r="H28" s="40">
        <f t="shared" si="11"/>
        <v>1292000</v>
      </c>
      <c r="I28" s="41">
        <f t="shared" si="11"/>
        <v>0</v>
      </c>
      <c r="J28" s="40">
        <f t="shared" si="11"/>
        <v>1748000</v>
      </c>
      <c r="K28" s="41">
        <f t="shared" si="11"/>
        <v>0</v>
      </c>
      <c r="L28" s="40">
        <f t="shared" si="11"/>
        <v>789000</v>
      </c>
      <c r="M28" s="41">
        <f t="shared" si="11"/>
        <v>5267390</v>
      </c>
      <c r="N28" s="40">
        <f t="shared" si="11"/>
        <v>0</v>
      </c>
      <c r="O28" s="41">
        <f t="shared" si="11"/>
        <v>0</v>
      </c>
      <c r="P28" s="40">
        <f t="shared" si="11"/>
        <v>3829000</v>
      </c>
      <c r="Q28" s="41">
        <f t="shared" si="11"/>
        <v>5267390</v>
      </c>
      <c r="R28" s="20">
        <f t="shared" si="7"/>
        <v>-54.862700228832949</v>
      </c>
      <c r="S28" s="21">
        <f t="shared" si="8"/>
        <v>0</v>
      </c>
      <c r="T28" s="20">
        <f t="shared" si="9"/>
        <v>85.929084380610405</v>
      </c>
      <c r="U28" s="22">
        <f t="shared" si="10"/>
        <v>118.20893177737881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853000</v>
      </c>
      <c r="I31" s="44"/>
      <c r="J31" s="43">
        <v>969000</v>
      </c>
      <c r="K31" s="44"/>
      <c r="L31" s="43">
        <v>466000</v>
      </c>
      <c r="M31" s="44">
        <v>3545498</v>
      </c>
      <c r="N31" s="43"/>
      <c r="O31" s="44"/>
      <c r="P31" s="43">
        <f t="shared" si="5"/>
        <v>2288000</v>
      </c>
      <c r="Q31" s="44">
        <f t="shared" si="6"/>
        <v>3545498</v>
      </c>
      <c r="R31" s="24">
        <f t="shared" si="7"/>
        <v>-51.909184726522184</v>
      </c>
      <c r="S31" s="25">
        <f t="shared" si="8"/>
        <v>0</v>
      </c>
      <c r="T31" s="24">
        <f t="shared" si="9"/>
        <v>84.740740740740733</v>
      </c>
      <c r="U31" s="26">
        <f t="shared" si="10"/>
        <v>131.31474074074075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1756000</v>
      </c>
      <c r="C33" s="42"/>
      <c r="D33" s="42"/>
      <c r="E33" s="42">
        <f t="shared" si="4"/>
        <v>1756000</v>
      </c>
      <c r="F33" s="43">
        <v>1756000</v>
      </c>
      <c r="G33" s="44">
        <v>1756000</v>
      </c>
      <c r="H33" s="43">
        <v>439000</v>
      </c>
      <c r="I33" s="44"/>
      <c r="J33" s="43">
        <v>779000</v>
      </c>
      <c r="K33" s="44"/>
      <c r="L33" s="43">
        <v>323000</v>
      </c>
      <c r="M33" s="44">
        <v>1721892</v>
      </c>
      <c r="N33" s="43"/>
      <c r="O33" s="44"/>
      <c r="P33" s="43">
        <f t="shared" si="5"/>
        <v>1541000</v>
      </c>
      <c r="Q33" s="44">
        <f t="shared" si="6"/>
        <v>1721892</v>
      </c>
      <c r="R33" s="24">
        <f t="shared" si="7"/>
        <v>-58.536585365853654</v>
      </c>
      <c r="S33" s="25">
        <f t="shared" si="8"/>
        <v>0</v>
      </c>
      <c r="T33" s="24">
        <f t="shared" si="9"/>
        <v>87.756264236902055</v>
      </c>
      <c r="U33" s="26">
        <f t="shared" si="10"/>
        <v>98.057630979498867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72882000</v>
      </c>
      <c r="C43" s="45">
        <f t="shared" si="20"/>
        <v>0</v>
      </c>
      <c r="D43" s="45">
        <f t="shared" si="20"/>
        <v>0</v>
      </c>
      <c r="E43" s="45">
        <f t="shared" si="20"/>
        <v>72882000</v>
      </c>
      <c r="F43" s="46">
        <f t="shared" si="20"/>
        <v>72771000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72882000</v>
      </c>
      <c r="C44" s="39">
        <f t="shared" si="22"/>
        <v>0</v>
      </c>
      <c r="D44" s="39">
        <f t="shared" si="22"/>
        <v>0</v>
      </c>
      <c r="E44" s="39">
        <f t="shared" si="22"/>
        <v>72882000</v>
      </c>
      <c r="F44" s="40">
        <f t="shared" si="22"/>
        <v>72771000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60000000</v>
      </c>
      <c r="C45" s="42"/>
      <c r="D45" s="42"/>
      <c r="E45" s="42">
        <f t="shared" si="13"/>
        <v>60000000</v>
      </c>
      <c r="F45" s="43">
        <v>60000000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1226000</v>
      </c>
      <c r="C46" s="42"/>
      <c r="D46" s="42"/>
      <c r="E46" s="42">
        <f t="shared" si="13"/>
        <v>1226000</v>
      </c>
      <c r="F46" s="43">
        <v>1115000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11656000</v>
      </c>
      <c r="C54" s="42"/>
      <c r="D54" s="42"/>
      <c r="E54" s="42">
        <f t="shared" si="13"/>
        <v>11656000</v>
      </c>
      <c r="F54" s="43">
        <v>11656000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137108000</v>
      </c>
      <c r="C61" s="39">
        <f t="shared" si="26"/>
        <v>0</v>
      </c>
      <c r="D61" s="39">
        <f t="shared" si="26"/>
        <v>0</v>
      </c>
      <c r="E61" s="39">
        <f t="shared" si="26"/>
        <v>137108000</v>
      </c>
      <c r="F61" s="40">
        <f t="shared" si="26"/>
        <v>136997000</v>
      </c>
      <c r="G61" s="41">
        <f t="shared" si="26"/>
        <v>64226000</v>
      </c>
      <c r="H61" s="40">
        <f t="shared" si="26"/>
        <v>7607000</v>
      </c>
      <c r="I61" s="41">
        <f t="shared" si="26"/>
        <v>0</v>
      </c>
      <c r="J61" s="40">
        <f t="shared" si="26"/>
        <v>22864000</v>
      </c>
      <c r="K61" s="41">
        <f t="shared" si="26"/>
        <v>0</v>
      </c>
      <c r="L61" s="40">
        <f t="shared" si="26"/>
        <v>4079000</v>
      </c>
      <c r="M61" s="41">
        <f t="shared" si="26"/>
        <v>52492690</v>
      </c>
      <c r="N61" s="40">
        <f t="shared" si="26"/>
        <v>0</v>
      </c>
      <c r="O61" s="41">
        <f t="shared" si="26"/>
        <v>0</v>
      </c>
      <c r="P61" s="40">
        <f t="shared" si="26"/>
        <v>34550000</v>
      </c>
      <c r="Q61" s="41">
        <f t="shared" si="26"/>
        <v>52492690</v>
      </c>
      <c r="R61" s="20">
        <f t="shared" si="16"/>
        <v>-82.159727081875431</v>
      </c>
      <c r="S61" s="21">
        <f t="shared" si="17"/>
        <v>0</v>
      </c>
      <c r="T61" s="20">
        <f t="shared" si="18"/>
        <v>25.199113107914929</v>
      </c>
      <c r="U61" s="22">
        <f t="shared" si="19"/>
        <v>38.285650727893341</v>
      </c>
      <c r="V61" s="40">
        <f t="shared" ref="V61:W61" si="27">+V8+V43</f>
        <v>4749000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137108000</v>
      </c>
      <c r="C65" s="48">
        <f t="shared" si="30"/>
        <v>0</v>
      </c>
      <c r="D65" s="48">
        <f t="shared" si="30"/>
        <v>0</v>
      </c>
      <c r="E65" s="48">
        <f t="shared" si="30"/>
        <v>137108000</v>
      </c>
      <c r="F65" s="49">
        <f t="shared" si="30"/>
        <v>136997000</v>
      </c>
      <c r="G65" s="50">
        <f t="shared" si="30"/>
        <v>64226000</v>
      </c>
      <c r="H65" s="49">
        <f t="shared" si="30"/>
        <v>7607000</v>
      </c>
      <c r="I65" s="50">
        <f t="shared" si="30"/>
        <v>0</v>
      </c>
      <c r="J65" s="49">
        <f t="shared" si="30"/>
        <v>22864000</v>
      </c>
      <c r="K65" s="50">
        <f t="shared" si="30"/>
        <v>0</v>
      </c>
      <c r="L65" s="49">
        <f t="shared" si="30"/>
        <v>4079000</v>
      </c>
      <c r="M65" s="51">
        <f t="shared" si="30"/>
        <v>52492690</v>
      </c>
      <c r="N65" s="49">
        <f t="shared" si="30"/>
        <v>0</v>
      </c>
      <c r="O65" s="50">
        <f t="shared" si="30"/>
        <v>0</v>
      </c>
      <c r="P65" s="49">
        <f t="shared" si="30"/>
        <v>34550000</v>
      </c>
      <c r="Q65" s="50">
        <f t="shared" si="30"/>
        <v>52492690</v>
      </c>
      <c r="R65" s="34">
        <f t="shared" si="16"/>
        <v>-82.159727081875431</v>
      </c>
      <c r="S65" s="35">
        <f t="shared" si="17"/>
        <v>0</v>
      </c>
      <c r="T65" s="34">
        <f t="shared" si="18"/>
        <v>25.199113107914929</v>
      </c>
      <c r="U65" s="35">
        <f t="shared" si="19"/>
        <v>38.285650727893341</v>
      </c>
      <c r="V65" s="49">
        <f>+V61+V62</f>
        <v>4749000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47526000</v>
      </c>
      <c r="C8" s="36">
        <f t="shared" si="0"/>
        <v>0</v>
      </c>
      <c r="D8" s="36">
        <f t="shared" si="0"/>
        <v>0</v>
      </c>
      <c r="E8" s="36">
        <f t="shared" si="0"/>
        <v>47526000</v>
      </c>
      <c r="F8" s="37">
        <f t="shared" si="0"/>
        <v>47526000</v>
      </c>
      <c r="G8" s="38">
        <f t="shared" si="0"/>
        <v>40526000</v>
      </c>
      <c r="H8" s="37">
        <f t="shared" si="0"/>
        <v>9574000</v>
      </c>
      <c r="I8" s="38">
        <f t="shared" si="0"/>
        <v>4198618</v>
      </c>
      <c r="J8" s="37">
        <f t="shared" si="0"/>
        <v>8838000</v>
      </c>
      <c r="K8" s="38">
        <f t="shared" si="0"/>
        <v>1192755</v>
      </c>
      <c r="L8" s="37">
        <f t="shared" si="0"/>
        <v>7712000</v>
      </c>
      <c r="M8" s="38">
        <f t="shared" si="0"/>
        <v>11370717</v>
      </c>
      <c r="N8" s="37">
        <f t="shared" si="0"/>
        <v>0</v>
      </c>
      <c r="O8" s="38">
        <f t="shared" si="0"/>
        <v>0</v>
      </c>
      <c r="P8" s="37">
        <f t="shared" si="0"/>
        <v>26124000</v>
      </c>
      <c r="Q8" s="38">
        <f t="shared" si="0"/>
        <v>16762090</v>
      </c>
      <c r="R8" s="16">
        <f>IF(($J8       =0),0,((($L8       -$J8       )/$J8       )*100))</f>
        <v>-12.740439013351438</v>
      </c>
      <c r="S8" s="17">
        <f>IF(($K8       =0),0,((($M8       -$K8       )/$K8       )*100))</f>
        <v>853.31539167725145</v>
      </c>
      <c r="T8" s="16">
        <f>IF(($E8       =0),0,(($P8       /$E8       )*100))</f>
        <v>54.967807095063762</v>
      </c>
      <c r="U8" s="18">
        <f>IF(($E8       =0),0,(($Q8       /$E8       )*100))</f>
        <v>35.269305222404576</v>
      </c>
      <c r="V8" s="37">
        <f t="shared" ref="V8:W8" si="1">+V9+V28</f>
        <v>3523000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43286000</v>
      </c>
      <c r="C9" s="39">
        <f t="shared" si="2"/>
        <v>0</v>
      </c>
      <c r="D9" s="39">
        <f t="shared" si="2"/>
        <v>0</v>
      </c>
      <c r="E9" s="39">
        <f t="shared" si="2"/>
        <v>43286000</v>
      </c>
      <c r="F9" s="40">
        <f t="shared" si="2"/>
        <v>43286000</v>
      </c>
      <c r="G9" s="41">
        <f t="shared" si="2"/>
        <v>36286000</v>
      </c>
      <c r="H9" s="40">
        <f t="shared" si="2"/>
        <v>7184000</v>
      </c>
      <c r="I9" s="41">
        <f t="shared" si="2"/>
        <v>2267230</v>
      </c>
      <c r="J9" s="40">
        <f t="shared" si="2"/>
        <v>8025000</v>
      </c>
      <c r="K9" s="41">
        <f t="shared" si="2"/>
        <v>0</v>
      </c>
      <c r="L9" s="40">
        <f t="shared" si="2"/>
        <v>7150000</v>
      </c>
      <c r="M9" s="41">
        <f t="shared" si="2"/>
        <v>11370717</v>
      </c>
      <c r="N9" s="40">
        <f t="shared" si="2"/>
        <v>0</v>
      </c>
      <c r="O9" s="41">
        <f t="shared" si="2"/>
        <v>0</v>
      </c>
      <c r="P9" s="40">
        <f t="shared" si="2"/>
        <v>22359000</v>
      </c>
      <c r="Q9" s="41">
        <f t="shared" si="2"/>
        <v>13637947</v>
      </c>
      <c r="R9" s="20">
        <f>IF(($J9       =0),0,((($L9       -$J9       )/$J9       )*100))</f>
        <v>-10.903426791277258</v>
      </c>
      <c r="S9" s="21">
        <f>IF(($K9       =0),0,((($M9       -$K9       )/$K9       )*100))</f>
        <v>0</v>
      </c>
      <c r="T9" s="20">
        <f>IF(($E9       =0),0,(($P9       /$E9       )*100))</f>
        <v>51.654114494293765</v>
      </c>
      <c r="U9" s="22">
        <f>IF(($E9       =0),0,(($Q9       /$E9       )*100))</f>
        <v>31.506600286466757</v>
      </c>
      <c r="V9" s="40">
        <f t="shared" ref="V9:W9" si="3">SUM(V10:V27)</f>
        <v>3523000</v>
      </c>
      <c r="W9" s="41">
        <f t="shared" si="3"/>
        <v>0</v>
      </c>
    </row>
    <row r="10" spans="1:23" ht="13" x14ac:dyDescent="0.3">
      <c r="A10" s="23" t="s">
        <v>36</v>
      </c>
      <c r="B10" s="42">
        <v>22638000</v>
      </c>
      <c r="C10" s="42"/>
      <c r="D10" s="42"/>
      <c r="E10" s="42">
        <f t="shared" ref="E10:E41" si="4">$B10      +$C10      +$D10</f>
        <v>22638000</v>
      </c>
      <c r="F10" s="43">
        <v>22638000</v>
      </c>
      <c r="G10" s="44">
        <v>20638000</v>
      </c>
      <c r="H10" s="43">
        <v>213000</v>
      </c>
      <c r="I10" s="44">
        <v>662955</v>
      </c>
      <c r="J10" s="43">
        <v>6251000</v>
      </c>
      <c r="K10" s="44"/>
      <c r="L10" s="43">
        <v>3619000</v>
      </c>
      <c r="M10" s="44">
        <v>6593618</v>
      </c>
      <c r="N10" s="43"/>
      <c r="O10" s="44"/>
      <c r="P10" s="43">
        <f t="shared" ref="P10:P41" si="5">$H10      +$J10      +$L10      +$N10</f>
        <v>10083000</v>
      </c>
      <c r="Q10" s="44">
        <f t="shared" ref="Q10:Q41" si="6">$I10      +$K10      +$M10      +$O10</f>
        <v>7256573</v>
      </c>
      <c r="R10" s="24">
        <f t="shared" ref="R10:R41" si="7">IF(($J10      =0),0,((($L10      -$J10      )/$J10      )*100))</f>
        <v>-42.105263157894733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44.540153723827189</v>
      </c>
      <c r="U10" s="26">
        <f t="shared" ref="U10:U41" si="10">IF(($E10      =0),0,(($Q10      /$E10      )*100))</f>
        <v>32.054832582383604</v>
      </c>
      <c r="V10" s="43">
        <v>3523000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20648000</v>
      </c>
      <c r="C23" s="42"/>
      <c r="D23" s="42"/>
      <c r="E23" s="42">
        <f t="shared" si="4"/>
        <v>20648000</v>
      </c>
      <c r="F23" s="43">
        <v>20648000</v>
      </c>
      <c r="G23" s="44">
        <v>15648000</v>
      </c>
      <c r="H23" s="43">
        <v>6971000</v>
      </c>
      <c r="I23" s="44">
        <v>1604275</v>
      </c>
      <c r="J23" s="43">
        <v>1774000</v>
      </c>
      <c r="K23" s="44"/>
      <c r="L23" s="43">
        <v>3531000</v>
      </c>
      <c r="M23" s="44">
        <v>4777099</v>
      </c>
      <c r="N23" s="43"/>
      <c r="O23" s="44"/>
      <c r="P23" s="43">
        <f t="shared" si="5"/>
        <v>12276000</v>
      </c>
      <c r="Q23" s="44">
        <f t="shared" si="6"/>
        <v>6381374</v>
      </c>
      <c r="R23" s="24">
        <f t="shared" si="7"/>
        <v>99.041713641488158</v>
      </c>
      <c r="S23" s="25">
        <f t="shared" si="8"/>
        <v>0</v>
      </c>
      <c r="T23" s="24">
        <f t="shared" si="9"/>
        <v>59.453700116234018</v>
      </c>
      <c r="U23" s="26">
        <f t="shared" si="10"/>
        <v>30.905530802014724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4240000</v>
      </c>
      <c r="C28" s="39">
        <f t="shared" si="11"/>
        <v>0</v>
      </c>
      <c r="D28" s="39">
        <f t="shared" si="11"/>
        <v>0</v>
      </c>
      <c r="E28" s="39">
        <f t="shared" si="11"/>
        <v>4240000</v>
      </c>
      <c r="F28" s="40">
        <f t="shared" si="11"/>
        <v>4240000</v>
      </c>
      <c r="G28" s="41">
        <f t="shared" si="11"/>
        <v>4240000</v>
      </c>
      <c r="H28" s="40">
        <f t="shared" si="11"/>
        <v>2390000</v>
      </c>
      <c r="I28" s="41">
        <f t="shared" si="11"/>
        <v>1931388</v>
      </c>
      <c r="J28" s="40">
        <f t="shared" si="11"/>
        <v>813000</v>
      </c>
      <c r="K28" s="41">
        <f t="shared" si="11"/>
        <v>1192755</v>
      </c>
      <c r="L28" s="40">
        <f t="shared" si="11"/>
        <v>562000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3765000</v>
      </c>
      <c r="Q28" s="41">
        <f t="shared" si="11"/>
        <v>3124143</v>
      </c>
      <c r="R28" s="20">
        <f t="shared" si="7"/>
        <v>-30.873308733087327</v>
      </c>
      <c r="S28" s="21">
        <f t="shared" si="8"/>
        <v>-100</v>
      </c>
      <c r="T28" s="20">
        <f t="shared" si="9"/>
        <v>88.797169811320757</v>
      </c>
      <c r="U28" s="22">
        <f t="shared" si="10"/>
        <v>73.682617924528302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2033000</v>
      </c>
      <c r="I31" s="44">
        <v>1606932</v>
      </c>
      <c r="J31" s="43">
        <v>318000</v>
      </c>
      <c r="K31" s="44">
        <v>701939</v>
      </c>
      <c r="L31" s="43">
        <v>232000</v>
      </c>
      <c r="M31" s="44"/>
      <c r="N31" s="43"/>
      <c r="O31" s="44"/>
      <c r="P31" s="43">
        <f t="shared" si="5"/>
        <v>2583000</v>
      </c>
      <c r="Q31" s="44">
        <f t="shared" si="6"/>
        <v>2308871</v>
      </c>
      <c r="R31" s="24">
        <f t="shared" si="7"/>
        <v>-27.044025157232703</v>
      </c>
      <c r="S31" s="25">
        <f t="shared" si="8"/>
        <v>-100</v>
      </c>
      <c r="T31" s="24">
        <f t="shared" si="9"/>
        <v>92.25</v>
      </c>
      <c r="U31" s="26">
        <f t="shared" si="10"/>
        <v>82.459678571428569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1440000</v>
      </c>
      <c r="C33" s="42"/>
      <c r="D33" s="42"/>
      <c r="E33" s="42">
        <f t="shared" si="4"/>
        <v>1440000</v>
      </c>
      <c r="F33" s="43">
        <v>1440000</v>
      </c>
      <c r="G33" s="44">
        <v>1440000</v>
      </c>
      <c r="H33" s="43">
        <v>357000</v>
      </c>
      <c r="I33" s="44">
        <v>324456</v>
      </c>
      <c r="J33" s="43">
        <v>495000</v>
      </c>
      <c r="K33" s="44">
        <v>490816</v>
      </c>
      <c r="L33" s="43">
        <v>330000</v>
      </c>
      <c r="M33" s="44"/>
      <c r="N33" s="43"/>
      <c r="O33" s="44"/>
      <c r="P33" s="43">
        <f t="shared" si="5"/>
        <v>1182000</v>
      </c>
      <c r="Q33" s="44">
        <f t="shared" si="6"/>
        <v>815272</v>
      </c>
      <c r="R33" s="24">
        <f t="shared" si="7"/>
        <v>-33.333333333333329</v>
      </c>
      <c r="S33" s="25">
        <f t="shared" si="8"/>
        <v>-100</v>
      </c>
      <c r="T33" s="24">
        <f t="shared" si="9"/>
        <v>82.083333333333329</v>
      </c>
      <c r="U33" s="26">
        <f t="shared" si="10"/>
        <v>56.61611111111111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170150000</v>
      </c>
      <c r="C43" s="45">
        <f t="shared" si="20"/>
        <v>0</v>
      </c>
      <c r="D43" s="45">
        <f t="shared" si="20"/>
        <v>0</v>
      </c>
      <c r="E43" s="45">
        <f t="shared" si="20"/>
        <v>170150000</v>
      </c>
      <c r="F43" s="46">
        <f t="shared" si="20"/>
        <v>170144000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170150000</v>
      </c>
      <c r="C44" s="39">
        <f t="shared" si="22"/>
        <v>0</v>
      </c>
      <c r="D44" s="39">
        <f t="shared" si="22"/>
        <v>0</v>
      </c>
      <c r="E44" s="39">
        <f t="shared" si="22"/>
        <v>170150000</v>
      </c>
      <c r="F44" s="40">
        <f t="shared" si="22"/>
        <v>170144000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162555000</v>
      </c>
      <c r="C45" s="42"/>
      <c r="D45" s="42"/>
      <c r="E45" s="42">
        <f t="shared" si="13"/>
        <v>162555000</v>
      </c>
      <c r="F45" s="43">
        <v>162555000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65000</v>
      </c>
      <c r="C46" s="42"/>
      <c r="D46" s="42"/>
      <c r="E46" s="42">
        <f t="shared" si="13"/>
        <v>65000</v>
      </c>
      <c r="F46" s="43">
        <v>59000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7530000</v>
      </c>
      <c r="C54" s="42"/>
      <c r="D54" s="42"/>
      <c r="E54" s="42">
        <f t="shared" si="13"/>
        <v>7530000</v>
      </c>
      <c r="F54" s="43">
        <v>7530000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217676000</v>
      </c>
      <c r="C61" s="39">
        <f t="shared" si="26"/>
        <v>0</v>
      </c>
      <c r="D61" s="39">
        <f t="shared" si="26"/>
        <v>0</v>
      </c>
      <c r="E61" s="39">
        <f t="shared" si="26"/>
        <v>217676000</v>
      </c>
      <c r="F61" s="40">
        <f t="shared" si="26"/>
        <v>217670000</v>
      </c>
      <c r="G61" s="41">
        <f t="shared" si="26"/>
        <v>40526000</v>
      </c>
      <c r="H61" s="40">
        <f t="shared" si="26"/>
        <v>9574000</v>
      </c>
      <c r="I61" s="41">
        <f t="shared" si="26"/>
        <v>4198618</v>
      </c>
      <c r="J61" s="40">
        <f t="shared" si="26"/>
        <v>8838000</v>
      </c>
      <c r="K61" s="41">
        <f t="shared" si="26"/>
        <v>1192755</v>
      </c>
      <c r="L61" s="40">
        <f t="shared" si="26"/>
        <v>7712000</v>
      </c>
      <c r="M61" s="41">
        <f t="shared" si="26"/>
        <v>11370717</v>
      </c>
      <c r="N61" s="40">
        <f t="shared" si="26"/>
        <v>0</v>
      </c>
      <c r="O61" s="41">
        <f t="shared" si="26"/>
        <v>0</v>
      </c>
      <c r="P61" s="40">
        <f t="shared" si="26"/>
        <v>26124000</v>
      </c>
      <c r="Q61" s="41">
        <f t="shared" si="26"/>
        <v>16762090</v>
      </c>
      <c r="R61" s="20">
        <f t="shared" si="16"/>
        <v>-12.740439013351438</v>
      </c>
      <c r="S61" s="21">
        <f t="shared" si="17"/>
        <v>853.31539167725145</v>
      </c>
      <c r="T61" s="20">
        <f t="shared" si="18"/>
        <v>12.00132306731105</v>
      </c>
      <c r="U61" s="22">
        <f t="shared" si="19"/>
        <v>7.7004768555100247</v>
      </c>
      <c r="V61" s="40">
        <f t="shared" ref="V61:W61" si="27">+V8+V43</f>
        <v>3523000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217676000</v>
      </c>
      <c r="C65" s="48">
        <f t="shared" si="30"/>
        <v>0</v>
      </c>
      <c r="D65" s="48">
        <f t="shared" si="30"/>
        <v>0</v>
      </c>
      <c r="E65" s="48">
        <f t="shared" si="30"/>
        <v>217676000</v>
      </c>
      <c r="F65" s="49">
        <f t="shared" si="30"/>
        <v>217670000</v>
      </c>
      <c r="G65" s="50">
        <f t="shared" si="30"/>
        <v>40526000</v>
      </c>
      <c r="H65" s="49">
        <f t="shared" si="30"/>
        <v>9574000</v>
      </c>
      <c r="I65" s="50">
        <f t="shared" si="30"/>
        <v>4198618</v>
      </c>
      <c r="J65" s="49">
        <f t="shared" si="30"/>
        <v>8838000</v>
      </c>
      <c r="K65" s="50">
        <f t="shared" si="30"/>
        <v>1192755</v>
      </c>
      <c r="L65" s="49">
        <f t="shared" si="30"/>
        <v>7712000</v>
      </c>
      <c r="M65" s="51">
        <f t="shared" si="30"/>
        <v>11370717</v>
      </c>
      <c r="N65" s="49">
        <f t="shared" si="30"/>
        <v>0</v>
      </c>
      <c r="O65" s="50">
        <f t="shared" si="30"/>
        <v>0</v>
      </c>
      <c r="P65" s="49">
        <f t="shared" si="30"/>
        <v>26124000</v>
      </c>
      <c r="Q65" s="50">
        <f t="shared" si="30"/>
        <v>16762090</v>
      </c>
      <c r="R65" s="34">
        <f t="shared" si="16"/>
        <v>-12.740439013351438</v>
      </c>
      <c r="S65" s="35">
        <f t="shared" si="17"/>
        <v>853.31539167725145</v>
      </c>
      <c r="T65" s="34">
        <f t="shared" si="18"/>
        <v>12.00132306731105</v>
      </c>
      <c r="U65" s="35">
        <f t="shared" si="19"/>
        <v>7.7004768555100247</v>
      </c>
      <c r="V65" s="49">
        <f>+V61+V62</f>
        <v>3523000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297377000</v>
      </c>
      <c r="C8" s="36">
        <f t="shared" si="0"/>
        <v>0</v>
      </c>
      <c r="D8" s="36">
        <f t="shared" si="0"/>
        <v>0</v>
      </c>
      <c r="E8" s="36">
        <f t="shared" si="0"/>
        <v>297377000</v>
      </c>
      <c r="F8" s="37">
        <f t="shared" si="0"/>
        <v>297377000</v>
      </c>
      <c r="G8" s="38">
        <f t="shared" si="0"/>
        <v>297277000</v>
      </c>
      <c r="H8" s="37">
        <f t="shared" si="0"/>
        <v>39841000</v>
      </c>
      <c r="I8" s="38">
        <f t="shared" si="0"/>
        <v>16488462</v>
      </c>
      <c r="J8" s="37">
        <f t="shared" si="0"/>
        <v>112133000</v>
      </c>
      <c r="K8" s="38">
        <f t="shared" si="0"/>
        <v>13225431</v>
      </c>
      <c r="L8" s="37">
        <f t="shared" si="0"/>
        <v>42850000</v>
      </c>
      <c r="M8" s="38">
        <f t="shared" si="0"/>
        <v>165943176</v>
      </c>
      <c r="N8" s="37">
        <f t="shared" si="0"/>
        <v>0</v>
      </c>
      <c r="O8" s="38">
        <f t="shared" si="0"/>
        <v>0</v>
      </c>
      <c r="P8" s="37">
        <f t="shared" si="0"/>
        <v>194824000</v>
      </c>
      <c r="Q8" s="38">
        <f t="shared" si="0"/>
        <v>195657069</v>
      </c>
      <c r="R8" s="16">
        <f>IF(($J8       =0),0,((($L8       -$J8       )/$J8       )*100))</f>
        <v>-61.786450019173657</v>
      </c>
      <c r="S8" s="17">
        <f>IF(($K8       =0),0,((($M8       -$K8       )/$K8       )*100))</f>
        <v>1154.7279253129823</v>
      </c>
      <c r="T8" s="16">
        <f>IF(($E8       =0),0,(($P8       /$E8       )*100))</f>
        <v>65.514145344125467</v>
      </c>
      <c r="U8" s="18">
        <f>IF(($E8       =0),0,(($Q8       /$E8       )*100))</f>
        <v>65.794284359583969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291250000</v>
      </c>
      <c r="C9" s="39">
        <f t="shared" si="2"/>
        <v>0</v>
      </c>
      <c r="D9" s="39">
        <f t="shared" si="2"/>
        <v>0</v>
      </c>
      <c r="E9" s="39">
        <f t="shared" si="2"/>
        <v>291250000</v>
      </c>
      <c r="F9" s="40">
        <f t="shared" si="2"/>
        <v>291250000</v>
      </c>
      <c r="G9" s="41">
        <f t="shared" si="2"/>
        <v>291150000</v>
      </c>
      <c r="H9" s="40">
        <f t="shared" si="2"/>
        <v>39310000</v>
      </c>
      <c r="I9" s="41">
        <f t="shared" si="2"/>
        <v>16153356</v>
      </c>
      <c r="J9" s="40">
        <f t="shared" si="2"/>
        <v>111176000</v>
      </c>
      <c r="K9" s="41">
        <f t="shared" si="2"/>
        <v>12905391</v>
      </c>
      <c r="L9" s="40">
        <f t="shared" si="2"/>
        <v>42800000</v>
      </c>
      <c r="M9" s="41">
        <f t="shared" si="2"/>
        <v>163423759</v>
      </c>
      <c r="N9" s="40">
        <f t="shared" si="2"/>
        <v>0</v>
      </c>
      <c r="O9" s="41">
        <f t="shared" si="2"/>
        <v>0</v>
      </c>
      <c r="P9" s="40">
        <f t="shared" si="2"/>
        <v>193286000</v>
      </c>
      <c r="Q9" s="41">
        <f t="shared" si="2"/>
        <v>192482506</v>
      </c>
      <c r="R9" s="20">
        <f>IF(($J9       =0),0,((($L9       -$J9       )/$J9       )*100))</f>
        <v>-61.502482550190685</v>
      </c>
      <c r="S9" s="21">
        <f>IF(($K9       =0),0,((($M9       -$K9       )/$K9       )*100))</f>
        <v>1166.3216403129513</v>
      </c>
      <c r="T9" s="20">
        <f>IF(($E9       =0),0,(($P9       /$E9       )*100))</f>
        <v>66.364291845493568</v>
      </c>
      <c r="U9" s="22">
        <f>IF(($E9       =0),0,(($Q9       /$E9       )*100))</f>
        <v>66.088414077253219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199464000</v>
      </c>
      <c r="C10" s="42"/>
      <c r="D10" s="42"/>
      <c r="E10" s="42">
        <f t="shared" ref="E10:E41" si="4">$B10      +$C10      +$D10</f>
        <v>199464000</v>
      </c>
      <c r="F10" s="43">
        <v>199464000</v>
      </c>
      <c r="G10" s="44">
        <v>199464000</v>
      </c>
      <c r="H10" s="43">
        <v>11123000</v>
      </c>
      <c r="I10" s="44">
        <v>3669523</v>
      </c>
      <c r="J10" s="43">
        <v>89336000</v>
      </c>
      <c r="K10" s="44">
        <v>6767613</v>
      </c>
      <c r="L10" s="43">
        <v>24766000</v>
      </c>
      <c r="M10" s="44">
        <v>119505081</v>
      </c>
      <c r="N10" s="43"/>
      <c r="O10" s="44"/>
      <c r="P10" s="43">
        <f t="shared" ref="P10:P41" si="5">$H10      +$J10      +$L10      +$N10</f>
        <v>125225000</v>
      </c>
      <c r="Q10" s="44">
        <f t="shared" ref="Q10:Q41" si="6">$I10      +$K10      +$M10      +$O10</f>
        <v>129942217</v>
      </c>
      <c r="R10" s="24">
        <f t="shared" ref="R10:R41" si="7">IF(($J10      =0),0,((($L10      -$J10      )/$J10      )*100))</f>
        <v>-72.277693203187965</v>
      </c>
      <c r="S10" s="25">
        <f t="shared" ref="S10:S41" si="8">IF(($K10      =0),0,((($M10      -$K10      )/$K10      )*100))</f>
        <v>1665.837984530144</v>
      </c>
      <c r="T10" s="24">
        <f t="shared" ref="T10:T41" si="9">IF(($E10      =0),0,(($P10      /$E10      )*100))</f>
        <v>62.780752416476162</v>
      </c>
      <c r="U10" s="26">
        <f t="shared" ref="U10:U41" si="10">IF(($E10      =0),0,(($Q10      /$E10      )*100))</f>
        <v>65.145698973248301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39958000</v>
      </c>
      <c r="C13" s="42"/>
      <c r="D13" s="42"/>
      <c r="E13" s="42">
        <f t="shared" si="4"/>
        <v>39958000</v>
      </c>
      <c r="F13" s="43">
        <v>39958000</v>
      </c>
      <c r="G13" s="44">
        <v>39958000</v>
      </c>
      <c r="H13" s="43">
        <v>17981000</v>
      </c>
      <c r="I13" s="44">
        <v>4460102</v>
      </c>
      <c r="J13" s="43">
        <v>1612000</v>
      </c>
      <c r="K13" s="44">
        <v>762167</v>
      </c>
      <c r="L13" s="43">
        <v>2552000</v>
      </c>
      <c r="M13" s="44">
        <v>11401768</v>
      </c>
      <c r="N13" s="43"/>
      <c r="O13" s="44"/>
      <c r="P13" s="43">
        <f t="shared" si="5"/>
        <v>22145000</v>
      </c>
      <c r="Q13" s="44">
        <f t="shared" si="6"/>
        <v>16624037</v>
      </c>
      <c r="R13" s="24">
        <f t="shared" si="7"/>
        <v>58.312655086848629</v>
      </c>
      <c r="S13" s="25">
        <f t="shared" si="8"/>
        <v>1395.9671568042174</v>
      </c>
      <c r="T13" s="24">
        <f t="shared" si="9"/>
        <v>55.420691726312633</v>
      </c>
      <c r="U13" s="26">
        <f t="shared" si="10"/>
        <v>41.603776465288554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51728000</v>
      </c>
      <c r="C23" s="42"/>
      <c r="D23" s="42"/>
      <c r="E23" s="42">
        <f t="shared" si="4"/>
        <v>51728000</v>
      </c>
      <c r="F23" s="43">
        <v>51728000</v>
      </c>
      <c r="G23" s="44">
        <v>51728000</v>
      </c>
      <c r="H23" s="43">
        <v>10206000</v>
      </c>
      <c r="I23" s="44">
        <v>8023731</v>
      </c>
      <c r="J23" s="43">
        <v>20228000</v>
      </c>
      <c r="K23" s="44">
        <v>5375611</v>
      </c>
      <c r="L23" s="43">
        <v>15482000</v>
      </c>
      <c r="M23" s="44">
        <v>32516910</v>
      </c>
      <c r="N23" s="43"/>
      <c r="O23" s="44"/>
      <c r="P23" s="43">
        <f t="shared" si="5"/>
        <v>45916000</v>
      </c>
      <c r="Q23" s="44">
        <f t="shared" si="6"/>
        <v>45916252</v>
      </c>
      <c r="R23" s="24">
        <f t="shared" si="7"/>
        <v>-23.462527190033615</v>
      </c>
      <c r="S23" s="25">
        <f t="shared" si="8"/>
        <v>504.89700612637336</v>
      </c>
      <c r="T23" s="24">
        <f t="shared" si="9"/>
        <v>88.764305598515307</v>
      </c>
      <c r="U23" s="26">
        <f t="shared" si="10"/>
        <v>88.764792762140431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6127000</v>
      </c>
      <c r="C28" s="39">
        <f t="shared" si="11"/>
        <v>0</v>
      </c>
      <c r="D28" s="39">
        <f t="shared" si="11"/>
        <v>0</v>
      </c>
      <c r="E28" s="39">
        <f t="shared" si="11"/>
        <v>6127000</v>
      </c>
      <c r="F28" s="40">
        <f t="shared" si="11"/>
        <v>6127000</v>
      </c>
      <c r="G28" s="41">
        <f t="shared" si="11"/>
        <v>6127000</v>
      </c>
      <c r="H28" s="40">
        <f t="shared" si="11"/>
        <v>531000</v>
      </c>
      <c r="I28" s="41">
        <f t="shared" si="11"/>
        <v>335106</v>
      </c>
      <c r="J28" s="40">
        <f t="shared" si="11"/>
        <v>957000</v>
      </c>
      <c r="K28" s="41">
        <f t="shared" si="11"/>
        <v>320040</v>
      </c>
      <c r="L28" s="40">
        <f t="shared" si="11"/>
        <v>50000</v>
      </c>
      <c r="M28" s="41">
        <f t="shared" si="11"/>
        <v>2519417</v>
      </c>
      <c r="N28" s="40">
        <f t="shared" si="11"/>
        <v>0</v>
      </c>
      <c r="O28" s="41">
        <f t="shared" si="11"/>
        <v>0</v>
      </c>
      <c r="P28" s="40">
        <f t="shared" si="11"/>
        <v>1538000</v>
      </c>
      <c r="Q28" s="41">
        <f t="shared" si="11"/>
        <v>3174563</v>
      </c>
      <c r="R28" s="20">
        <f t="shared" si="7"/>
        <v>-94.775339602925811</v>
      </c>
      <c r="S28" s="21">
        <f t="shared" si="8"/>
        <v>687.21941007374085</v>
      </c>
      <c r="T28" s="20">
        <f t="shared" si="9"/>
        <v>25.102007507752571</v>
      </c>
      <c r="U28" s="22">
        <f t="shared" si="10"/>
        <v>51.812681573363797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409000</v>
      </c>
      <c r="I31" s="44">
        <v>335106</v>
      </c>
      <c r="J31" s="43">
        <v>297000</v>
      </c>
      <c r="K31" s="44">
        <v>136786</v>
      </c>
      <c r="L31" s="43">
        <v>50000</v>
      </c>
      <c r="M31" s="44">
        <v>2519417</v>
      </c>
      <c r="N31" s="43"/>
      <c r="O31" s="44"/>
      <c r="P31" s="43">
        <f t="shared" si="5"/>
        <v>756000</v>
      </c>
      <c r="Q31" s="44">
        <f t="shared" si="6"/>
        <v>2991309</v>
      </c>
      <c r="R31" s="24">
        <f t="shared" si="7"/>
        <v>-83.16498316498317</v>
      </c>
      <c r="S31" s="25">
        <f t="shared" si="8"/>
        <v>1741.8675887883264</v>
      </c>
      <c r="T31" s="24">
        <f t="shared" si="9"/>
        <v>25.2</v>
      </c>
      <c r="U31" s="26">
        <f t="shared" si="10"/>
        <v>99.710299999999989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3127000</v>
      </c>
      <c r="C33" s="42"/>
      <c r="D33" s="42"/>
      <c r="E33" s="42">
        <f t="shared" si="4"/>
        <v>3127000</v>
      </c>
      <c r="F33" s="43">
        <v>3127000</v>
      </c>
      <c r="G33" s="44">
        <v>3127000</v>
      </c>
      <c r="H33" s="43">
        <v>122000</v>
      </c>
      <c r="I33" s="44"/>
      <c r="J33" s="43">
        <v>660000</v>
      </c>
      <c r="K33" s="44">
        <v>183254</v>
      </c>
      <c r="L33" s="43"/>
      <c r="M33" s="44"/>
      <c r="N33" s="43"/>
      <c r="O33" s="44"/>
      <c r="P33" s="43">
        <f t="shared" si="5"/>
        <v>782000</v>
      </c>
      <c r="Q33" s="44">
        <f t="shared" si="6"/>
        <v>183254</v>
      </c>
      <c r="R33" s="24">
        <f t="shared" si="7"/>
        <v>-100</v>
      </c>
      <c r="S33" s="25">
        <f t="shared" si="8"/>
        <v>-100</v>
      </c>
      <c r="T33" s="24">
        <f t="shared" si="9"/>
        <v>25.007994883274705</v>
      </c>
      <c r="U33" s="26">
        <f t="shared" si="10"/>
        <v>5.8603773584905667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144361000</v>
      </c>
      <c r="C43" s="45">
        <f t="shared" si="20"/>
        <v>0</v>
      </c>
      <c r="D43" s="45">
        <f t="shared" si="20"/>
        <v>0</v>
      </c>
      <c r="E43" s="45">
        <f t="shared" si="20"/>
        <v>144361000</v>
      </c>
      <c r="F43" s="46">
        <f t="shared" si="20"/>
        <v>142283000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144361000</v>
      </c>
      <c r="C44" s="39">
        <f t="shared" si="22"/>
        <v>0</v>
      </c>
      <c r="D44" s="39">
        <f t="shared" si="22"/>
        <v>0</v>
      </c>
      <c r="E44" s="39">
        <f t="shared" si="22"/>
        <v>144361000</v>
      </c>
      <c r="F44" s="40">
        <f t="shared" si="22"/>
        <v>142283000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115371000</v>
      </c>
      <c r="C45" s="42"/>
      <c r="D45" s="42"/>
      <c r="E45" s="42">
        <f t="shared" si="13"/>
        <v>115371000</v>
      </c>
      <c r="F45" s="43">
        <v>115371000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22890000</v>
      </c>
      <c r="C46" s="42"/>
      <c r="D46" s="42"/>
      <c r="E46" s="42">
        <f t="shared" si="13"/>
        <v>22890000</v>
      </c>
      <c r="F46" s="43">
        <v>20812000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6000000</v>
      </c>
      <c r="C53" s="42"/>
      <c r="D53" s="42"/>
      <c r="E53" s="42">
        <f t="shared" si="13"/>
        <v>6000000</v>
      </c>
      <c r="F53" s="43">
        <v>6000000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441738000</v>
      </c>
      <c r="C61" s="39">
        <f t="shared" si="26"/>
        <v>0</v>
      </c>
      <c r="D61" s="39">
        <f t="shared" si="26"/>
        <v>0</v>
      </c>
      <c r="E61" s="39">
        <f t="shared" si="26"/>
        <v>441738000</v>
      </c>
      <c r="F61" s="40">
        <f t="shared" si="26"/>
        <v>439660000</v>
      </c>
      <c r="G61" s="41">
        <f t="shared" si="26"/>
        <v>297277000</v>
      </c>
      <c r="H61" s="40">
        <f t="shared" si="26"/>
        <v>39841000</v>
      </c>
      <c r="I61" s="41">
        <f t="shared" si="26"/>
        <v>16488462</v>
      </c>
      <c r="J61" s="40">
        <f t="shared" si="26"/>
        <v>112133000</v>
      </c>
      <c r="K61" s="41">
        <f t="shared" si="26"/>
        <v>13225431</v>
      </c>
      <c r="L61" s="40">
        <f t="shared" si="26"/>
        <v>42850000</v>
      </c>
      <c r="M61" s="41">
        <f t="shared" si="26"/>
        <v>165943176</v>
      </c>
      <c r="N61" s="40">
        <f t="shared" si="26"/>
        <v>0</v>
      </c>
      <c r="O61" s="41">
        <f t="shared" si="26"/>
        <v>0</v>
      </c>
      <c r="P61" s="40">
        <f t="shared" si="26"/>
        <v>194824000</v>
      </c>
      <c r="Q61" s="41">
        <f t="shared" si="26"/>
        <v>195657069</v>
      </c>
      <c r="R61" s="20">
        <f t="shared" si="16"/>
        <v>-61.786450019173657</v>
      </c>
      <c r="S61" s="21">
        <f t="shared" si="17"/>
        <v>1154.7279253129823</v>
      </c>
      <c r="T61" s="20">
        <f t="shared" si="18"/>
        <v>44.103971132209594</v>
      </c>
      <c r="U61" s="22">
        <f t="shared" si="19"/>
        <v>44.292560069543484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441738000</v>
      </c>
      <c r="C65" s="48">
        <f t="shared" si="30"/>
        <v>0</v>
      </c>
      <c r="D65" s="48">
        <f t="shared" si="30"/>
        <v>0</v>
      </c>
      <c r="E65" s="48">
        <f t="shared" si="30"/>
        <v>441738000</v>
      </c>
      <c r="F65" s="49">
        <f t="shared" si="30"/>
        <v>439660000</v>
      </c>
      <c r="G65" s="50">
        <f t="shared" si="30"/>
        <v>297277000</v>
      </c>
      <c r="H65" s="49">
        <f t="shared" si="30"/>
        <v>39841000</v>
      </c>
      <c r="I65" s="50">
        <f t="shared" si="30"/>
        <v>16488462</v>
      </c>
      <c r="J65" s="49">
        <f t="shared" si="30"/>
        <v>112133000</v>
      </c>
      <c r="K65" s="50">
        <f t="shared" si="30"/>
        <v>13225431</v>
      </c>
      <c r="L65" s="49">
        <f t="shared" si="30"/>
        <v>42850000</v>
      </c>
      <c r="M65" s="51">
        <f t="shared" si="30"/>
        <v>165943176</v>
      </c>
      <c r="N65" s="49">
        <f t="shared" si="30"/>
        <v>0</v>
      </c>
      <c r="O65" s="50">
        <f t="shared" si="30"/>
        <v>0</v>
      </c>
      <c r="P65" s="49">
        <f t="shared" si="30"/>
        <v>194824000</v>
      </c>
      <c r="Q65" s="50">
        <f t="shared" si="30"/>
        <v>195657069</v>
      </c>
      <c r="R65" s="34">
        <f t="shared" si="16"/>
        <v>-61.786450019173657</v>
      </c>
      <c r="S65" s="35">
        <f t="shared" si="17"/>
        <v>1154.7279253129823</v>
      </c>
      <c r="T65" s="34">
        <f t="shared" si="18"/>
        <v>44.103971132209594</v>
      </c>
      <c r="U65" s="35">
        <f t="shared" si="19"/>
        <v>44.292560069543484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47512000</v>
      </c>
      <c r="C8" s="36">
        <f t="shared" si="0"/>
        <v>0</v>
      </c>
      <c r="D8" s="36">
        <f t="shared" si="0"/>
        <v>0</v>
      </c>
      <c r="E8" s="36">
        <f t="shared" si="0"/>
        <v>47512000</v>
      </c>
      <c r="F8" s="37">
        <f t="shared" si="0"/>
        <v>47512000</v>
      </c>
      <c r="G8" s="38">
        <f t="shared" si="0"/>
        <v>44512000</v>
      </c>
      <c r="H8" s="37">
        <f t="shared" si="0"/>
        <v>6647000</v>
      </c>
      <c r="I8" s="38">
        <f t="shared" si="0"/>
        <v>6886278</v>
      </c>
      <c r="J8" s="37">
        <f t="shared" si="0"/>
        <v>15584000</v>
      </c>
      <c r="K8" s="38">
        <f t="shared" si="0"/>
        <v>10378914</v>
      </c>
      <c r="L8" s="37">
        <f t="shared" si="0"/>
        <v>4578000</v>
      </c>
      <c r="M8" s="38">
        <f t="shared" si="0"/>
        <v>4981565</v>
      </c>
      <c r="N8" s="37">
        <f t="shared" si="0"/>
        <v>0</v>
      </c>
      <c r="O8" s="38">
        <f t="shared" si="0"/>
        <v>0</v>
      </c>
      <c r="P8" s="37">
        <f t="shared" si="0"/>
        <v>26809000</v>
      </c>
      <c r="Q8" s="38">
        <f t="shared" si="0"/>
        <v>22246757</v>
      </c>
      <c r="R8" s="16">
        <f>IF(($J8       =0),0,((($L8       -$J8       )/$J8       )*100))</f>
        <v>-70.623716632443532</v>
      </c>
      <c r="S8" s="17">
        <f>IF(($K8       =0),0,((($M8       -$K8       )/$K8       )*100))</f>
        <v>-52.003022666918717</v>
      </c>
      <c r="T8" s="16">
        <f>IF(($E8       =0),0,(($P8       /$E8       )*100))</f>
        <v>56.425745074928436</v>
      </c>
      <c r="U8" s="18">
        <f>IF(($E8       =0),0,(($Q8       /$E8       )*100))</f>
        <v>46.823448812931467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39113000</v>
      </c>
      <c r="C9" s="39">
        <f t="shared" si="2"/>
        <v>0</v>
      </c>
      <c r="D9" s="39">
        <f t="shared" si="2"/>
        <v>0</v>
      </c>
      <c r="E9" s="39">
        <f t="shared" si="2"/>
        <v>39113000</v>
      </c>
      <c r="F9" s="40">
        <f t="shared" si="2"/>
        <v>39113000</v>
      </c>
      <c r="G9" s="41">
        <f t="shared" si="2"/>
        <v>36113000</v>
      </c>
      <c r="H9" s="40">
        <f t="shared" si="2"/>
        <v>5555000</v>
      </c>
      <c r="I9" s="41">
        <f t="shared" si="2"/>
        <v>6886278</v>
      </c>
      <c r="J9" s="40">
        <f t="shared" si="2"/>
        <v>12224000</v>
      </c>
      <c r="K9" s="41">
        <f t="shared" si="2"/>
        <v>8399646</v>
      </c>
      <c r="L9" s="40">
        <f t="shared" si="2"/>
        <v>2376000</v>
      </c>
      <c r="M9" s="41">
        <f t="shared" si="2"/>
        <v>3616626</v>
      </c>
      <c r="N9" s="40">
        <f t="shared" si="2"/>
        <v>0</v>
      </c>
      <c r="O9" s="41">
        <f t="shared" si="2"/>
        <v>0</v>
      </c>
      <c r="P9" s="40">
        <f t="shared" si="2"/>
        <v>20155000</v>
      </c>
      <c r="Q9" s="41">
        <f t="shared" si="2"/>
        <v>18902550</v>
      </c>
      <c r="R9" s="20">
        <f>IF(($J9       =0),0,((($L9       -$J9       )/$J9       )*100))</f>
        <v>-80.562827225130889</v>
      </c>
      <c r="S9" s="21">
        <f>IF(($K9       =0),0,((($M9       -$K9       )/$K9       )*100))</f>
        <v>-56.943114031234174</v>
      </c>
      <c r="T9" s="20">
        <f>IF(($E9       =0),0,(($P9       /$E9       )*100))</f>
        <v>51.53018178099353</v>
      </c>
      <c r="U9" s="22">
        <f>IF(($E9       =0),0,(($Q9       /$E9       )*100))</f>
        <v>48.328049497609491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18612000</v>
      </c>
      <c r="C10" s="42"/>
      <c r="D10" s="42"/>
      <c r="E10" s="42">
        <f t="shared" ref="E10:E41" si="4">$B10      +$C10      +$D10</f>
        <v>18612000</v>
      </c>
      <c r="F10" s="43">
        <v>18612000</v>
      </c>
      <c r="G10" s="44">
        <v>18612000</v>
      </c>
      <c r="H10" s="43">
        <v>3644000</v>
      </c>
      <c r="I10" s="44">
        <v>3079028</v>
      </c>
      <c r="J10" s="43">
        <v>3981000</v>
      </c>
      <c r="K10" s="44">
        <v>3831959</v>
      </c>
      <c r="L10" s="43">
        <v>641000</v>
      </c>
      <c r="M10" s="44">
        <v>2215539</v>
      </c>
      <c r="N10" s="43"/>
      <c r="O10" s="44"/>
      <c r="P10" s="43">
        <f t="shared" ref="P10:P41" si="5">$H10      +$J10      +$L10      +$N10</f>
        <v>8266000</v>
      </c>
      <c r="Q10" s="44">
        <f t="shared" ref="Q10:Q41" si="6">$I10      +$K10      +$M10      +$O10</f>
        <v>9126526</v>
      </c>
      <c r="R10" s="24">
        <f t="shared" ref="R10:R41" si="7">IF(($J10      =0),0,((($L10      -$J10      )/$J10      )*100))</f>
        <v>-83.89851796031148</v>
      </c>
      <c r="S10" s="25">
        <f t="shared" ref="S10:S41" si="8">IF(($K10      =0),0,((($M10      -$K10      )/$K10      )*100))</f>
        <v>-42.182601640570788</v>
      </c>
      <c r="T10" s="24">
        <f t="shared" ref="T10:T41" si="9">IF(($E10      =0),0,(($P10      /$E10      )*100))</f>
        <v>44.412207178164628</v>
      </c>
      <c r="U10" s="26">
        <f t="shared" ref="U10:U41" si="10">IF(($E10      =0),0,(($Q10      /$E10      )*100))</f>
        <v>49.035708145282612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20501000</v>
      </c>
      <c r="C23" s="42"/>
      <c r="D23" s="42"/>
      <c r="E23" s="42">
        <f t="shared" si="4"/>
        <v>20501000</v>
      </c>
      <c r="F23" s="43">
        <v>20501000</v>
      </c>
      <c r="G23" s="44">
        <v>17501000</v>
      </c>
      <c r="H23" s="43">
        <v>1911000</v>
      </c>
      <c r="I23" s="44">
        <v>3807250</v>
      </c>
      <c r="J23" s="43">
        <v>8243000</v>
      </c>
      <c r="K23" s="44">
        <v>4567687</v>
      </c>
      <c r="L23" s="43">
        <v>1735000</v>
      </c>
      <c r="M23" s="44">
        <v>1401087</v>
      </c>
      <c r="N23" s="43"/>
      <c r="O23" s="44"/>
      <c r="P23" s="43">
        <f t="shared" si="5"/>
        <v>11889000</v>
      </c>
      <c r="Q23" s="44">
        <f t="shared" si="6"/>
        <v>9776024</v>
      </c>
      <c r="R23" s="24">
        <f t="shared" si="7"/>
        <v>-78.951837923086259</v>
      </c>
      <c r="S23" s="25">
        <f t="shared" si="8"/>
        <v>-69.326116259717438</v>
      </c>
      <c r="T23" s="24">
        <f t="shared" si="9"/>
        <v>57.992293058875177</v>
      </c>
      <c r="U23" s="26">
        <f t="shared" si="10"/>
        <v>47.685595824593925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8399000</v>
      </c>
      <c r="C28" s="39">
        <f t="shared" si="11"/>
        <v>0</v>
      </c>
      <c r="D28" s="39">
        <f t="shared" si="11"/>
        <v>0</v>
      </c>
      <c r="E28" s="39">
        <f t="shared" si="11"/>
        <v>8399000</v>
      </c>
      <c r="F28" s="40">
        <f t="shared" si="11"/>
        <v>8399000</v>
      </c>
      <c r="G28" s="41">
        <f t="shared" si="11"/>
        <v>8399000</v>
      </c>
      <c r="H28" s="40">
        <f t="shared" si="11"/>
        <v>1092000</v>
      </c>
      <c r="I28" s="41">
        <f t="shared" si="11"/>
        <v>0</v>
      </c>
      <c r="J28" s="40">
        <f t="shared" si="11"/>
        <v>3360000</v>
      </c>
      <c r="K28" s="41">
        <f t="shared" si="11"/>
        <v>1979268</v>
      </c>
      <c r="L28" s="40">
        <f t="shared" si="11"/>
        <v>2202000</v>
      </c>
      <c r="M28" s="41">
        <f t="shared" si="11"/>
        <v>1364939</v>
      </c>
      <c r="N28" s="40">
        <f t="shared" si="11"/>
        <v>0</v>
      </c>
      <c r="O28" s="41">
        <f t="shared" si="11"/>
        <v>0</v>
      </c>
      <c r="P28" s="40">
        <f t="shared" si="11"/>
        <v>6654000</v>
      </c>
      <c r="Q28" s="41">
        <f t="shared" si="11"/>
        <v>3344207</v>
      </c>
      <c r="R28" s="20">
        <f t="shared" si="7"/>
        <v>-34.464285714285715</v>
      </c>
      <c r="S28" s="21">
        <f t="shared" si="8"/>
        <v>-31.038191897206442</v>
      </c>
      <c r="T28" s="20">
        <f t="shared" si="9"/>
        <v>79.22371710917966</v>
      </c>
      <c r="U28" s="22">
        <f t="shared" si="10"/>
        <v>39.816728181926422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788000</v>
      </c>
      <c r="I31" s="44"/>
      <c r="J31" s="43">
        <v>790000</v>
      </c>
      <c r="K31" s="44"/>
      <c r="L31" s="43">
        <v>454000</v>
      </c>
      <c r="M31" s="44"/>
      <c r="N31" s="43"/>
      <c r="O31" s="44"/>
      <c r="P31" s="43">
        <f t="shared" si="5"/>
        <v>2032000</v>
      </c>
      <c r="Q31" s="44">
        <f t="shared" si="6"/>
        <v>0</v>
      </c>
      <c r="R31" s="24">
        <f t="shared" si="7"/>
        <v>-42.531645569620252</v>
      </c>
      <c r="S31" s="25">
        <f t="shared" si="8"/>
        <v>0</v>
      </c>
      <c r="T31" s="24">
        <f t="shared" si="9"/>
        <v>67.733333333333334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1399000</v>
      </c>
      <c r="C33" s="42"/>
      <c r="D33" s="42"/>
      <c r="E33" s="42">
        <f t="shared" si="4"/>
        <v>1399000</v>
      </c>
      <c r="F33" s="43">
        <v>1399000</v>
      </c>
      <c r="G33" s="44">
        <v>1399000</v>
      </c>
      <c r="H33" s="43">
        <v>304000</v>
      </c>
      <c r="I33" s="44"/>
      <c r="J33" s="43">
        <v>294000</v>
      </c>
      <c r="K33" s="44"/>
      <c r="L33" s="43">
        <v>238000</v>
      </c>
      <c r="M33" s="44"/>
      <c r="N33" s="43"/>
      <c r="O33" s="44"/>
      <c r="P33" s="43">
        <f t="shared" si="5"/>
        <v>836000</v>
      </c>
      <c r="Q33" s="44">
        <f t="shared" si="6"/>
        <v>0</v>
      </c>
      <c r="R33" s="24">
        <f t="shared" si="7"/>
        <v>-19.047619047619047</v>
      </c>
      <c r="S33" s="25">
        <f t="shared" si="8"/>
        <v>0</v>
      </c>
      <c r="T33" s="24">
        <f t="shared" si="9"/>
        <v>59.756969263759828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2276000</v>
      </c>
      <c r="K36" s="44">
        <v>1979268</v>
      </c>
      <c r="L36" s="43">
        <v>1510000</v>
      </c>
      <c r="M36" s="44">
        <v>1364939</v>
      </c>
      <c r="N36" s="43"/>
      <c r="O36" s="44"/>
      <c r="P36" s="43">
        <f t="shared" si="5"/>
        <v>3786000</v>
      </c>
      <c r="Q36" s="44">
        <f t="shared" si="6"/>
        <v>3344207</v>
      </c>
      <c r="R36" s="24">
        <f t="shared" si="7"/>
        <v>-33.655536028119506</v>
      </c>
      <c r="S36" s="25">
        <f t="shared" si="8"/>
        <v>-31.038191897206442</v>
      </c>
      <c r="T36" s="24">
        <f t="shared" si="9"/>
        <v>94.65</v>
      </c>
      <c r="U36" s="26">
        <f t="shared" si="10"/>
        <v>83.605175000000003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10184000</v>
      </c>
      <c r="C43" s="45">
        <f t="shared" si="20"/>
        <v>0</v>
      </c>
      <c r="D43" s="45">
        <f t="shared" si="20"/>
        <v>0</v>
      </c>
      <c r="E43" s="45">
        <f t="shared" si="20"/>
        <v>10184000</v>
      </c>
      <c r="F43" s="46">
        <f t="shared" si="20"/>
        <v>9822000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10184000</v>
      </c>
      <c r="C44" s="39">
        <f t="shared" si="22"/>
        <v>0</v>
      </c>
      <c r="D44" s="39">
        <f t="shared" si="22"/>
        <v>0</v>
      </c>
      <c r="E44" s="39">
        <f t="shared" si="22"/>
        <v>10184000</v>
      </c>
      <c r="F44" s="40">
        <f t="shared" si="22"/>
        <v>9822000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3991000</v>
      </c>
      <c r="C46" s="42"/>
      <c r="D46" s="42"/>
      <c r="E46" s="42">
        <f t="shared" si="13"/>
        <v>3991000</v>
      </c>
      <c r="F46" s="43">
        <v>3629000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6193000</v>
      </c>
      <c r="C54" s="42"/>
      <c r="D54" s="42"/>
      <c r="E54" s="42">
        <f t="shared" si="13"/>
        <v>6193000</v>
      </c>
      <c r="F54" s="43">
        <v>6193000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57696000</v>
      </c>
      <c r="C61" s="39">
        <f t="shared" si="26"/>
        <v>0</v>
      </c>
      <c r="D61" s="39">
        <f t="shared" si="26"/>
        <v>0</v>
      </c>
      <c r="E61" s="39">
        <f t="shared" si="26"/>
        <v>57696000</v>
      </c>
      <c r="F61" s="40">
        <f t="shared" si="26"/>
        <v>57334000</v>
      </c>
      <c r="G61" s="41">
        <f t="shared" si="26"/>
        <v>44512000</v>
      </c>
      <c r="H61" s="40">
        <f t="shared" si="26"/>
        <v>6647000</v>
      </c>
      <c r="I61" s="41">
        <f t="shared" si="26"/>
        <v>6886278</v>
      </c>
      <c r="J61" s="40">
        <f t="shared" si="26"/>
        <v>15584000</v>
      </c>
      <c r="K61" s="41">
        <f t="shared" si="26"/>
        <v>10378914</v>
      </c>
      <c r="L61" s="40">
        <f t="shared" si="26"/>
        <v>4578000</v>
      </c>
      <c r="M61" s="41">
        <f t="shared" si="26"/>
        <v>4981565</v>
      </c>
      <c r="N61" s="40">
        <f t="shared" si="26"/>
        <v>0</v>
      </c>
      <c r="O61" s="41">
        <f t="shared" si="26"/>
        <v>0</v>
      </c>
      <c r="P61" s="40">
        <f t="shared" si="26"/>
        <v>26809000</v>
      </c>
      <c r="Q61" s="41">
        <f t="shared" si="26"/>
        <v>22246757</v>
      </c>
      <c r="R61" s="20">
        <f t="shared" si="16"/>
        <v>-70.623716632443532</v>
      </c>
      <c r="S61" s="21">
        <f t="shared" si="17"/>
        <v>-52.003022666918717</v>
      </c>
      <c r="T61" s="20">
        <f t="shared" si="18"/>
        <v>46.465959511924574</v>
      </c>
      <c r="U61" s="22">
        <f t="shared" si="19"/>
        <v>38.558577717692735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57696000</v>
      </c>
      <c r="C65" s="48">
        <f t="shared" si="30"/>
        <v>0</v>
      </c>
      <c r="D65" s="48">
        <f t="shared" si="30"/>
        <v>0</v>
      </c>
      <c r="E65" s="48">
        <f t="shared" si="30"/>
        <v>57696000</v>
      </c>
      <c r="F65" s="49">
        <f t="shared" si="30"/>
        <v>57334000</v>
      </c>
      <c r="G65" s="50">
        <f t="shared" si="30"/>
        <v>44512000</v>
      </c>
      <c r="H65" s="49">
        <f t="shared" si="30"/>
        <v>6647000</v>
      </c>
      <c r="I65" s="50">
        <f t="shared" si="30"/>
        <v>6886278</v>
      </c>
      <c r="J65" s="49">
        <f t="shared" si="30"/>
        <v>15584000</v>
      </c>
      <c r="K65" s="50">
        <f t="shared" si="30"/>
        <v>10378914</v>
      </c>
      <c r="L65" s="49">
        <f t="shared" si="30"/>
        <v>4578000</v>
      </c>
      <c r="M65" s="51">
        <f t="shared" si="30"/>
        <v>4981565</v>
      </c>
      <c r="N65" s="49">
        <f t="shared" si="30"/>
        <v>0</v>
      </c>
      <c r="O65" s="50">
        <f t="shared" si="30"/>
        <v>0</v>
      </c>
      <c r="P65" s="49">
        <f t="shared" si="30"/>
        <v>26809000</v>
      </c>
      <c r="Q65" s="50">
        <f t="shared" si="30"/>
        <v>22246757</v>
      </c>
      <c r="R65" s="34">
        <f t="shared" si="16"/>
        <v>-70.623716632443532</v>
      </c>
      <c r="S65" s="35">
        <f t="shared" si="17"/>
        <v>-52.003022666918717</v>
      </c>
      <c r="T65" s="34">
        <f t="shared" si="18"/>
        <v>46.465959511924574</v>
      </c>
      <c r="U65" s="35">
        <f t="shared" si="19"/>
        <v>38.558577717692735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40399000</v>
      </c>
      <c r="C8" s="36">
        <f t="shared" si="0"/>
        <v>0</v>
      </c>
      <c r="D8" s="36">
        <f t="shared" si="0"/>
        <v>0</v>
      </c>
      <c r="E8" s="36">
        <f t="shared" si="0"/>
        <v>40399000</v>
      </c>
      <c r="F8" s="37">
        <f t="shared" si="0"/>
        <v>40399000</v>
      </c>
      <c r="G8" s="38">
        <f t="shared" si="0"/>
        <v>37399000</v>
      </c>
      <c r="H8" s="37">
        <f t="shared" si="0"/>
        <v>4284000</v>
      </c>
      <c r="I8" s="38">
        <f t="shared" si="0"/>
        <v>3217477</v>
      </c>
      <c r="J8" s="37">
        <f t="shared" si="0"/>
        <v>11731000</v>
      </c>
      <c r="K8" s="38">
        <f t="shared" si="0"/>
        <v>3473082</v>
      </c>
      <c r="L8" s="37">
        <f t="shared" si="0"/>
        <v>2943000</v>
      </c>
      <c r="M8" s="38">
        <f t="shared" si="0"/>
        <v>3020379</v>
      </c>
      <c r="N8" s="37">
        <f t="shared" si="0"/>
        <v>0</v>
      </c>
      <c r="O8" s="38">
        <f t="shared" si="0"/>
        <v>0</v>
      </c>
      <c r="P8" s="37">
        <f t="shared" si="0"/>
        <v>18958000</v>
      </c>
      <c r="Q8" s="38">
        <f t="shared" si="0"/>
        <v>9710938</v>
      </c>
      <c r="R8" s="16">
        <f>IF(($J8       =0),0,((($L8       -$J8       )/$J8       )*100))</f>
        <v>-74.912624669678635</v>
      </c>
      <c r="S8" s="17">
        <f>IF(($K8       =0),0,((($M8       -$K8       )/$K8       )*100))</f>
        <v>-13.03461881982631</v>
      </c>
      <c r="T8" s="16">
        <f>IF(($E8       =0),0,(($P8       /$E8       )*100))</f>
        <v>46.926904131290378</v>
      </c>
      <c r="U8" s="18">
        <f>IF(($E8       =0),0,(($Q8       /$E8       )*100))</f>
        <v>24.037570236887053</v>
      </c>
      <c r="V8" s="37">
        <f t="shared" ref="V8:W8" si="1">+V9+V28</f>
        <v>8485000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35991000</v>
      </c>
      <c r="C9" s="39">
        <f t="shared" si="2"/>
        <v>0</v>
      </c>
      <c r="D9" s="39">
        <f t="shared" si="2"/>
        <v>0</v>
      </c>
      <c r="E9" s="39">
        <f t="shared" si="2"/>
        <v>35991000</v>
      </c>
      <c r="F9" s="40">
        <f t="shared" si="2"/>
        <v>35991000</v>
      </c>
      <c r="G9" s="41">
        <f t="shared" si="2"/>
        <v>32991000</v>
      </c>
      <c r="H9" s="40">
        <f t="shared" si="2"/>
        <v>3812000</v>
      </c>
      <c r="I9" s="41">
        <f t="shared" si="2"/>
        <v>2717904</v>
      </c>
      <c r="J9" s="40">
        <f t="shared" si="2"/>
        <v>10423000</v>
      </c>
      <c r="K9" s="41">
        <f t="shared" si="2"/>
        <v>3153443</v>
      </c>
      <c r="L9" s="40">
        <f t="shared" si="2"/>
        <v>1506000</v>
      </c>
      <c r="M9" s="41">
        <f t="shared" si="2"/>
        <v>2915018</v>
      </c>
      <c r="N9" s="40">
        <f t="shared" si="2"/>
        <v>0</v>
      </c>
      <c r="O9" s="41">
        <f t="shared" si="2"/>
        <v>0</v>
      </c>
      <c r="P9" s="40">
        <f t="shared" si="2"/>
        <v>15741000</v>
      </c>
      <c r="Q9" s="41">
        <f t="shared" si="2"/>
        <v>8786365</v>
      </c>
      <c r="R9" s="20">
        <f>IF(($J9       =0),0,((($L9       -$J9       )/$J9       )*100))</f>
        <v>-85.551184879593208</v>
      </c>
      <c r="S9" s="21">
        <f>IF(($K9       =0),0,((($M9       -$K9       )/$K9       )*100))</f>
        <v>-7.5607835626012587</v>
      </c>
      <c r="T9" s="20">
        <f>IF(($E9       =0),0,(($P9       /$E9       )*100))</f>
        <v>43.735933983495876</v>
      </c>
      <c r="U9" s="22">
        <f>IF(($E9       =0),0,(($Q9       /$E9       )*100))</f>
        <v>24.412672612597593</v>
      </c>
      <c r="V9" s="40">
        <f t="shared" ref="V9:W9" si="3">SUM(V10:V27)</f>
        <v>8485000</v>
      </c>
      <c r="W9" s="41">
        <f t="shared" si="3"/>
        <v>0</v>
      </c>
    </row>
    <row r="10" spans="1:23" ht="13" x14ac:dyDescent="0.3">
      <c r="A10" s="23" t="s">
        <v>36</v>
      </c>
      <c r="B10" s="42">
        <v>23607000</v>
      </c>
      <c r="C10" s="42"/>
      <c r="D10" s="42"/>
      <c r="E10" s="42">
        <f t="shared" ref="E10:E41" si="4">$B10      +$C10      +$D10</f>
        <v>23607000</v>
      </c>
      <c r="F10" s="43">
        <v>23607000</v>
      </c>
      <c r="G10" s="44">
        <v>23607000</v>
      </c>
      <c r="H10" s="43">
        <v>1689000</v>
      </c>
      <c r="I10" s="44">
        <v>1991861</v>
      </c>
      <c r="J10" s="43">
        <v>9081000</v>
      </c>
      <c r="K10" s="44">
        <v>3153443</v>
      </c>
      <c r="L10" s="43">
        <v>1506000</v>
      </c>
      <c r="M10" s="44">
        <v>1735018</v>
      </c>
      <c r="N10" s="43"/>
      <c r="O10" s="44"/>
      <c r="P10" s="43">
        <f t="shared" ref="P10:P41" si="5">$H10      +$J10      +$L10      +$N10</f>
        <v>12276000</v>
      </c>
      <c r="Q10" s="44">
        <f t="shared" ref="Q10:Q41" si="6">$I10      +$K10      +$M10      +$O10</f>
        <v>6880322</v>
      </c>
      <c r="R10" s="24">
        <f t="shared" ref="R10:R41" si="7">IF(($J10      =0),0,((($L10      -$J10      )/$J10      )*100))</f>
        <v>-83.415923356458549</v>
      </c>
      <c r="S10" s="25">
        <f t="shared" ref="S10:S41" si="8">IF(($K10      =0),0,((($M10      -$K10      )/$K10      )*100))</f>
        <v>-44.980201005694411</v>
      </c>
      <c r="T10" s="24">
        <f t="shared" ref="T10:T41" si="9">IF(($E10      =0),0,(($P10      /$E10      )*100))</f>
        <v>52.001524971406788</v>
      </c>
      <c r="U10" s="26">
        <f t="shared" ref="U10:U41" si="10">IF(($E10      =0),0,(($Q10      /$E10      )*100))</f>
        <v>29.14526199855975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6909000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12384000</v>
      </c>
      <c r="C23" s="42"/>
      <c r="D23" s="42"/>
      <c r="E23" s="42">
        <f t="shared" si="4"/>
        <v>12384000</v>
      </c>
      <c r="F23" s="43">
        <v>12384000</v>
      </c>
      <c r="G23" s="44">
        <v>9384000</v>
      </c>
      <c r="H23" s="43">
        <v>2123000</v>
      </c>
      <c r="I23" s="44">
        <v>726043</v>
      </c>
      <c r="J23" s="43">
        <v>1342000</v>
      </c>
      <c r="K23" s="44"/>
      <c r="L23" s="43"/>
      <c r="M23" s="44">
        <v>1180000</v>
      </c>
      <c r="N23" s="43"/>
      <c r="O23" s="44"/>
      <c r="P23" s="43">
        <f t="shared" si="5"/>
        <v>3465000</v>
      </c>
      <c r="Q23" s="44">
        <f t="shared" si="6"/>
        <v>1906043</v>
      </c>
      <c r="R23" s="24">
        <f t="shared" si="7"/>
        <v>-100</v>
      </c>
      <c r="S23" s="25">
        <f t="shared" si="8"/>
        <v>0</v>
      </c>
      <c r="T23" s="24">
        <f t="shared" si="9"/>
        <v>27.979651162790699</v>
      </c>
      <c r="U23" s="26">
        <f t="shared" si="10"/>
        <v>15.391174095607235</v>
      </c>
      <c r="V23" s="43">
        <v>1576000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4408000</v>
      </c>
      <c r="C28" s="39">
        <f t="shared" si="11"/>
        <v>0</v>
      </c>
      <c r="D28" s="39">
        <f t="shared" si="11"/>
        <v>0</v>
      </c>
      <c r="E28" s="39">
        <f t="shared" si="11"/>
        <v>4408000</v>
      </c>
      <c r="F28" s="40">
        <f t="shared" si="11"/>
        <v>4408000</v>
      </c>
      <c r="G28" s="41">
        <f t="shared" si="11"/>
        <v>4408000</v>
      </c>
      <c r="H28" s="40">
        <f t="shared" si="11"/>
        <v>472000</v>
      </c>
      <c r="I28" s="41">
        <f t="shared" si="11"/>
        <v>499573</v>
      </c>
      <c r="J28" s="40">
        <f t="shared" si="11"/>
        <v>1308000</v>
      </c>
      <c r="K28" s="41">
        <f t="shared" si="11"/>
        <v>319639</v>
      </c>
      <c r="L28" s="40">
        <f t="shared" si="11"/>
        <v>1437000</v>
      </c>
      <c r="M28" s="41">
        <f t="shared" si="11"/>
        <v>105361</v>
      </c>
      <c r="N28" s="40">
        <f t="shared" si="11"/>
        <v>0</v>
      </c>
      <c r="O28" s="41">
        <f t="shared" si="11"/>
        <v>0</v>
      </c>
      <c r="P28" s="40">
        <f t="shared" si="11"/>
        <v>3217000</v>
      </c>
      <c r="Q28" s="41">
        <f t="shared" si="11"/>
        <v>924573</v>
      </c>
      <c r="R28" s="20">
        <f t="shared" si="7"/>
        <v>9.862385321100918</v>
      </c>
      <c r="S28" s="21">
        <f t="shared" si="8"/>
        <v>-67.03750168158453</v>
      </c>
      <c r="T28" s="20">
        <f t="shared" si="9"/>
        <v>72.98094373865699</v>
      </c>
      <c r="U28" s="22">
        <f t="shared" si="10"/>
        <v>20.974886569872957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472000</v>
      </c>
      <c r="I31" s="44"/>
      <c r="J31" s="43">
        <v>976000</v>
      </c>
      <c r="K31" s="44"/>
      <c r="L31" s="43">
        <v>1088000</v>
      </c>
      <c r="M31" s="44"/>
      <c r="N31" s="43"/>
      <c r="O31" s="44"/>
      <c r="P31" s="43">
        <f t="shared" si="5"/>
        <v>2536000</v>
      </c>
      <c r="Q31" s="44">
        <f t="shared" si="6"/>
        <v>0</v>
      </c>
      <c r="R31" s="24">
        <f t="shared" si="7"/>
        <v>11.475409836065573</v>
      </c>
      <c r="S31" s="25">
        <f t="shared" si="8"/>
        <v>0</v>
      </c>
      <c r="T31" s="24">
        <f t="shared" si="9"/>
        <v>84.533333333333331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1408000</v>
      </c>
      <c r="C33" s="42"/>
      <c r="D33" s="42"/>
      <c r="E33" s="42">
        <f t="shared" si="4"/>
        <v>1408000</v>
      </c>
      <c r="F33" s="43">
        <v>1408000</v>
      </c>
      <c r="G33" s="44">
        <v>1408000</v>
      </c>
      <c r="H33" s="43"/>
      <c r="I33" s="44">
        <v>499573</v>
      </c>
      <c r="J33" s="43">
        <v>332000</v>
      </c>
      <c r="K33" s="44">
        <v>319639</v>
      </c>
      <c r="L33" s="43">
        <v>349000</v>
      </c>
      <c r="M33" s="44">
        <v>105361</v>
      </c>
      <c r="N33" s="43"/>
      <c r="O33" s="44"/>
      <c r="P33" s="43">
        <f t="shared" si="5"/>
        <v>681000</v>
      </c>
      <c r="Q33" s="44">
        <f t="shared" si="6"/>
        <v>924573</v>
      </c>
      <c r="R33" s="24">
        <f t="shared" si="7"/>
        <v>5.1204819277108431</v>
      </c>
      <c r="S33" s="25">
        <f t="shared" si="8"/>
        <v>-67.03750168158453</v>
      </c>
      <c r="T33" s="24">
        <f t="shared" si="9"/>
        <v>48.366477272727273</v>
      </c>
      <c r="U33" s="26">
        <f t="shared" si="10"/>
        <v>65.665696022727275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8498000</v>
      </c>
      <c r="C43" s="45">
        <f t="shared" si="20"/>
        <v>0</v>
      </c>
      <c r="D43" s="45">
        <f t="shared" si="20"/>
        <v>0</v>
      </c>
      <c r="E43" s="45">
        <f t="shared" si="20"/>
        <v>8498000</v>
      </c>
      <c r="F43" s="46">
        <f t="shared" si="20"/>
        <v>7726000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8498000</v>
      </c>
      <c r="C44" s="39">
        <f t="shared" si="22"/>
        <v>0</v>
      </c>
      <c r="D44" s="39">
        <f t="shared" si="22"/>
        <v>0</v>
      </c>
      <c r="E44" s="39">
        <f t="shared" si="22"/>
        <v>8498000</v>
      </c>
      <c r="F44" s="40">
        <f t="shared" si="22"/>
        <v>7726000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8498000</v>
      </c>
      <c r="C46" s="42"/>
      <c r="D46" s="42"/>
      <c r="E46" s="42">
        <f t="shared" si="13"/>
        <v>8498000</v>
      </c>
      <c r="F46" s="43">
        <v>7726000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48897000</v>
      </c>
      <c r="C61" s="39">
        <f t="shared" si="26"/>
        <v>0</v>
      </c>
      <c r="D61" s="39">
        <f t="shared" si="26"/>
        <v>0</v>
      </c>
      <c r="E61" s="39">
        <f t="shared" si="26"/>
        <v>48897000</v>
      </c>
      <c r="F61" s="40">
        <f t="shared" si="26"/>
        <v>48125000</v>
      </c>
      <c r="G61" s="41">
        <f t="shared" si="26"/>
        <v>37399000</v>
      </c>
      <c r="H61" s="40">
        <f t="shared" si="26"/>
        <v>4284000</v>
      </c>
      <c r="I61" s="41">
        <f t="shared" si="26"/>
        <v>3217477</v>
      </c>
      <c r="J61" s="40">
        <f t="shared" si="26"/>
        <v>11731000</v>
      </c>
      <c r="K61" s="41">
        <f t="shared" si="26"/>
        <v>3473082</v>
      </c>
      <c r="L61" s="40">
        <f t="shared" si="26"/>
        <v>2943000</v>
      </c>
      <c r="M61" s="41">
        <f t="shared" si="26"/>
        <v>3020379</v>
      </c>
      <c r="N61" s="40">
        <f t="shared" si="26"/>
        <v>0</v>
      </c>
      <c r="O61" s="41">
        <f t="shared" si="26"/>
        <v>0</v>
      </c>
      <c r="P61" s="40">
        <f t="shared" si="26"/>
        <v>18958000</v>
      </c>
      <c r="Q61" s="41">
        <f t="shared" si="26"/>
        <v>9710938</v>
      </c>
      <c r="R61" s="20">
        <f t="shared" si="16"/>
        <v>-74.912624669678635</v>
      </c>
      <c r="S61" s="21">
        <f t="shared" si="17"/>
        <v>-13.03461881982631</v>
      </c>
      <c r="T61" s="20">
        <f t="shared" si="18"/>
        <v>38.77129476245986</v>
      </c>
      <c r="U61" s="22">
        <f t="shared" si="19"/>
        <v>19.859987320285498</v>
      </c>
      <c r="V61" s="40">
        <f t="shared" ref="V61:W61" si="27">+V8+V43</f>
        <v>8485000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48897000</v>
      </c>
      <c r="C65" s="48">
        <f t="shared" si="30"/>
        <v>0</v>
      </c>
      <c r="D65" s="48">
        <f t="shared" si="30"/>
        <v>0</v>
      </c>
      <c r="E65" s="48">
        <f t="shared" si="30"/>
        <v>48897000</v>
      </c>
      <c r="F65" s="49">
        <f t="shared" si="30"/>
        <v>48125000</v>
      </c>
      <c r="G65" s="50">
        <f t="shared" si="30"/>
        <v>37399000</v>
      </c>
      <c r="H65" s="49">
        <f t="shared" si="30"/>
        <v>4284000</v>
      </c>
      <c r="I65" s="50">
        <f t="shared" si="30"/>
        <v>3217477</v>
      </c>
      <c r="J65" s="49">
        <f t="shared" si="30"/>
        <v>11731000</v>
      </c>
      <c r="K65" s="50">
        <f t="shared" si="30"/>
        <v>3473082</v>
      </c>
      <c r="L65" s="49">
        <f t="shared" si="30"/>
        <v>2943000</v>
      </c>
      <c r="M65" s="51">
        <f t="shared" si="30"/>
        <v>3020379</v>
      </c>
      <c r="N65" s="49">
        <f t="shared" si="30"/>
        <v>0</v>
      </c>
      <c r="O65" s="50">
        <f t="shared" si="30"/>
        <v>0</v>
      </c>
      <c r="P65" s="49">
        <f t="shared" si="30"/>
        <v>18958000</v>
      </c>
      <c r="Q65" s="50">
        <f t="shared" si="30"/>
        <v>9710938</v>
      </c>
      <c r="R65" s="34">
        <f t="shared" si="16"/>
        <v>-74.912624669678635</v>
      </c>
      <c r="S65" s="35">
        <f t="shared" si="17"/>
        <v>-13.03461881982631</v>
      </c>
      <c r="T65" s="34">
        <f t="shared" si="18"/>
        <v>38.77129476245986</v>
      </c>
      <c r="U65" s="35">
        <f t="shared" si="19"/>
        <v>19.859987320285498</v>
      </c>
      <c r="V65" s="49">
        <f>+V61+V62</f>
        <v>8485000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58140000</v>
      </c>
      <c r="C8" s="36">
        <f t="shared" si="0"/>
        <v>0</v>
      </c>
      <c r="D8" s="36">
        <f t="shared" si="0"/>
        <v>0</v>
      </c>
      <c r="E8" s="36">
        <f t="shared" si="0"/>
        <v>58140000</v>
      </c>
      <c r="F8" s="37">
        <f t="shared" si="0"/>
        <v>61945000</v>
      </c>
      <c r="G8" s="38">
        <f t="shared" si="0"/>
        <v>36621000</v>
      </c>
      <c r="H8" s="37">
        <f t="shared" si="0"/>
        <v>1793000</v>
      </c>
      <c r="I8" s="38">
        <f t="shared" si="0"/>
        <v>0</v>
      </c>
      <c r="J8" s="37">
        <f t="shared" si="0"/>
        <v>5628000</v>
      </c>
      <c r="K8" s="38">
        <f t="shared" si="0"/>
        <v>1887432</v>
      </c>
      <c r="L8" s="37">
        <f t="shared" si="0"/>
        <v>6698000</v>
      </c>
      <c r="M8" s="38">
        <f t="shared" si="0"/>
        <v>8652160</v>
      </c>
      <c r="N8" s="37">
        <f t="shared" si="0"/>
        <v>0</v>
      </c>
      <c r="O8" s="38">
        <f t="shared" si="0"/>
        <v>0</v>
      </c>
      <c r="P8" s="37">
        <f t="shared" si="0"/>
        <v>14119000</v>
      </c>
      <c r="Q8" s="38">
        <f t="shared" si="0"/>
        <v>10539592</v>
      </c>
      <c r="R8" s="16">
        <f>IF(($J8       =0),0,((($L8       -$J8       )/$J8       )*100))</f>
        <v>19.012082444918267</v>
      </c>
      <c r="S8" s="17">
        <f>IF(($K8       =0),0,((($M8       -$K8       )/$K8       )*100))</f>
        <v>358.40909765225979</v>
      </c>
      <c r="T8" s="16">
        <f>IF(($E8       =0),0,(($P8       /$E8       )*100))</f>
        <v>24.284485724114209</v>
      </c>
      <c r="U8" s="18">
        <f>IF(($E8       =0),0,(($Q8       /$E8       )*100))</f>
        <v>18.127953216374269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54344000</v>
      </c>
      <c r="C9" s="39">
        <f t="shared" si="2"/>
        <v>0</v>
      </c>
      <c r="D9" s="39">
        <f t="shared" si="2"/>
        <v>0</v>
      </c>
      <c r="E9" s="39">
        <f t="shared" si="2"/>
        <v>54344000</v>
      </c>
      <c r="F9" s="40">
        <f t="shared" si="2"/>
        <v>58149000</v>
      </c>
      <c r="G9" s="41">
        <f t="shared" si="2"/>
        <v>32825000</v>
      </c>
      <c r="H9" s="40">
        <f t="shared" si="2"/>
        <v>852000</v>
      </c>
      <c r="I9" s="41">
        <f t="shared" si="2"/>
        <v>0</v>
      </c>
      <c r="J9" s="40">
        <f t="shared" si="2"/>
        <v>4748000</v>
      </c>
      <c r="K9" s="41">
        <f t="shared" si="2"/>
        <v>181085</v>
      </c>
      <c r="L9" s="40">
        <f t="shared" si="2"/>
        <v>6346000</v>
      </c>
      <c r="M9" s="41">
        <f t="shared" si="2"/>
        <v>8099119</v>
      </c>
      <c r="N9" s="40">
        <f t="shared" si="2"/>
        <v>0</v>
      </c>
      <c r="O9" s="41">
        <f t="shared" si="2"/>
        <v>0</v>
      </c>
      <c r="P9" s="40">
        <f t="shared" si="2"/>
        <v>11946000</v>
      </c>
      <c r="Q9" s="41">
        <f t="shared" si="2"/>
        <v>8280204</v>
      </c>
      <c r="R9" s="20">
        <f>IF(($J9       =0),0,((($L9       -$J9       )/$J9       )*100))</f>
        <v>33.656276326874476</v>
      </c>
      <c r="S9" s="21">
        <f>IF(($K9       =0),0,((($M9       -$K9       )/$K9       )*100))</f>
        <v>4372.5510119557111</v>
      </c>
      <c r="T9" s="20">
        <f>IF(($E9       =0),0,(($P9       /$E9       )*100))</f>
        <v>21.982187546003239</v>
      </c>
      <c r="U9" s="22">
        <f>IF(($E9       =0),0,(($Q9       /$E9       )*100))</f>
        <v>15.23664802002061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36749000</v>
      </c>
      <c r="C10" s="42"/>
      <c r="D10" s="42"/>
      <c r="E10" s="42">
        <f t="shared" ref="E10:E41" si="4">$B10      +$C10      +$D10</f>
        <v>36749000</v>
      </c>
      <c r="F10" s="43">
        <v>40554000</v>
      </c>
      <c r="G10" s="44">
        <v>22230000</v>
      </c>
      <c r="H10" s="43">
        <v>852000</v>
      </c>
      <c r="I10" s="44"/>
      <c r="J10" s="43">
        <v>2567000</v>
      </c>
      <c r="K10" s="44">
        <v>181085</v>
      </c>
      <c r="L10" s="43">
        <v>1462000</v>
      </c>
      <c r="M10" s="44">
        <v>3074906</v>
      </c>
      <c r="N10" s="43"/>
      <c r="O10" s="44"/>
      <c r="P10" s="43">
        <f t="shared" ref="P10:P41" si="5">$H10      +$J10      +$L10      +$N10</f>
        <v>4881000</v>
      </c>
      <c r="Q10" s="44">
        <f t="shared" ref="Q10:Q41" si="6">$I10      +$K10      +$M10      +$O10</f>
        <v>3255991</v>
      </c>
      <c r="R10" s="24">
        <f t="shared" ref="R10:R41" si="7">IF(($J10      =0),0,((($L10      -$J10      )/$J10      )*100))</f>
        <v>-43.046357615894038</v>
      </c>
      <c r="S10" s="25">
        <f t="shared" ref="S10:S41" si="8">IF(($K10      =0),0,((($M10      -$K10      )/$K10      )*100))</f>
        <v>1598.0456691608913</v>
      </c>
      <c r="T10" s="24">
        <f t="shared" ref="T10:T41" si="9">IF(($E10      =0),0,(($P10      /$E10      )*100))</f>
        <v>13.281994067865794</v>
      </c>
      <c r="U10" s="26">
        <f t="shared" ref="U10:U41" si="10">IF(($E10      =0),0,(($Q10      /$E10      )*100))</f>
        <v>8.8600805464094261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17595000</v>
      </c>
      <c r="C23" s="42"/>
      <c r="D23" s="42"/>
      <c r="E23" s="42">
        <f t="shared" si="4"/>
        <v>17595000</v>
      </c>
      <c r="F23" s="43">
        <v>17595000</v>
      </c>
      <c r="G23" s="44">
        <v>10595000</v>
      </c>
      <c r="H23" s="43"/>
      <c r="I23" s="44"/>
      <c r="J23" s="43">
        <v>2181000</v>
      </c>
      <c r="K23" s="44"/>
      <c r="L23" s="43">
        <v>4884000</v>
      </c>
      <c r="M23" s="44">
        <v>5024213</v>
      </c>
      <c r="N23" s="43"/>
      <c r="O23" s="44"/>
      <c r="P23" s="43">
        <f t="shared" si="5"/>
        <v>7065000</v>
      </c>
      <c r="Q23" s="44">
        <f t="shared" si="6"/>
        <v>5024213</v>
      </c>
      <c r="R23" s="24">
        <f t="shared" si="7"/>
        <v>123.93397524071528</v>
      </c>
      <c r="S23" s="25">
        <f t="shared" si="8"/>
        <v>0</v>
      </c>
      <c r="T23" s="24">
        <f t="shared" si="9"/>
        <v>40.153452685421996</v>
      </c>
      <c r="U23" s="26">
        <f t="shared" si="10"/>
        <v>28.55477692526286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3796000</v>
      </c>
      <c r="C28" s="39">
        <f t="shared" si="11"/>
        <v>0</v>
      </c>
      <c r="D28" s="39">
        <f t="shared" si="11"/>
        <v>0</v>
      </c>
      <c r="E28" s="39">
        <f t="shared" si="11"/>
        <v>3796000</v>
      </c>
      <c r="F28" s="40">
        <f t="shared" si="11"/>
        <v>3796000</v>
      </c>
      <c r="G28" s="41">
        <f t="shared" si="11"/>
        <v>3796000</v>
      </c>
      <c r="H28" s="40">
        <f t="shared" si="11"/>
        <v>941000</v>
      </c>
      <c r="I28" s="41">
        <f t="shared" si="11"/>
        <v>0</v>
      </c>
      <c r="J28" s="40">
        <f t="shared" si="11"/>
        <v>880000</v>
      </c>
      <c r="K28" s="41">
        <f t="shared" si="11"/>
        <v>1706347</v>
      </c>
      <c r="L28" s="40">
        <f t="shared" si="11"/>
        <v>352000</v>
      </c>
      <c r="M28" s="41">
        <f t="shared" si="11"/>
        <v>553041</v>
      </c>
      <c r="N28" s="40">
        <f t="shared" si="11"/>
        <v>0</v>
      </c>
      <c r="O28" s="41">
        <f t="shared" si="11"/>
        <v>0</v>
      </c>
      <c r="P28" s="40">
        <f t="shared" si="11"/>
        <v>2173000</v>
      </c>
      <c r="Q28" s="41">
        <f t="shared" si="11"/>
        <v>2259388</v>
      </c>
      <c r="R28" s="20">
        <f t="shared" si="7"/>
        <v>-60</v>
      </c>
      <c r="S28" s="21">
        <f t="shared" si="8"/>
        <v>-67.589183208339222</v>
      </c>
      <c r="T28" s="20">
        <f t="shared" si="9"/>
        <v>57.244467860906212</v>
      </c>
      <c r="U28" s="22">
        <f t="shared" si="10"/>
        <v>59.520231822971546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614000</v>
      </c>
      <c r="I31" s="44"/>
      <c r="J31" s="43">
        <v>554000</v>
      </c>
      <c r="K31" s="44">
        <v>1156260</v>
      </c>
      <c r="L31" s="43">
        <v>220000</v>
      </c>
      <c r="M31" s="44">
        <v>330259</v>
      </c>
      <c r="N31" s="43"/>
      <c r="O31" s="44"/>
      <c r="P31" s="43">
        <f t="shared" si="5"/>
        <v>1388000</v>
      </c>
      <c r="Q31" s="44">
        <f t="shared" si="6"/>
        <v>1486519</v>
      </c>
      <c r="R31" s="24">
        <f t="shared" si="7"/>
        <v>-60.288808664259932</v>
      </c>
      <c r="S31" s="25">
        <f t="shared" si="8"/>
        <v>-71.437306488160104</v>
      </c>
      <c r="T31" s="24">
        <f t="shared" si="9"/>
        <v>60.347826086956523</v>
      </c>
      <c r="U31" s="26">
        <f t="shared" si="10"/>
        <v>64.631260869565224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1496000</v>
      </c>
      <c r="C33" s="42"/>
      <c r="D33" s="42"/>
      <c r="E33" s="42">
        <f t="shared" si="4"/>
        <v>1496000</v>
      </c>
      <c r="F33" s="43">
        <v>1496000</v>
      </c>
      <c r="G33" s="44">
        <v>1496000</v>
      </c>
      <c r="H33" s="43">
        <v>327000</v>
      </c>
      <c r="I33" s="44"/>
      <c r="J33" s="43">
        <v>326000</v>
      </c>
      <c r="K33" s="44">
        <v>550087</v>
      </c>
      <c r="L33" s="43">
        <v>132000</v>
      </c>
      <c r="M33" s="44">
        <v>222782</v>
      </c>
      <c r="N33" s="43"/>
      <c r="O33" s="44"/>
      <c r="P33" s="43">
        <f t="shared" si="5"/>
        <v>785000</v>
      </c>
      <c r="Q33" s="44">
        <f t="shared" si="6"/>
        <v>772869</v>
      </c>
      <c r="R33" s="24">
        <f t="shared" si="7"/>
        <v>-59.509202453987733</v>
      </c>
      <c r="S33" s="25">
        <f t="shared" si="8"/>
        <v>-59.500588088793229</v>
      </c>
      <c r="T33" s="24">
        <f t="shared" si="9"/>
        <v>52.473262032085564</v>
      </c>
      <c r="U33" s="26">
        <f t="shared" si="10"/>
        <v>51.662366310160422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26526000</v>
      </c>
      <c r="C43" s="45">
        <f t="shared" si="20"/>
        <v>0</v>
      </c>
      <c r="D43" s="45">
        <f t="shared" si="20"/>
        <v>0</v>
      </c>
      <c r="E43" s="45">
        <f t="shared" si="20"/>
        <v>26526000</v>
      </c>
      <c r="F43" s="46">
        <f t="shared" si="20"/>
        <v>26041000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26526000</v>
      </c>
      <c r="C44" s="39">
        <f t="shared" si="22"/>
        <v>0</v>
      </c>
      <c r="D44" s="39">
        <f t="shared" si="22"/>
        <v>0</v>
      </c>
      <c r="E44" s="39">
        <f t="shared" si="22"/>
        <v>26526000</v>
      </c>
      <c r="F44" s="40">
        <f t="shared" si="22"/>
        <v>26041000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9000000</v>
      </c>
      <c r="C45" s="42"/>
      <c r="D45" s="42"/>
      <c r="E45" s="42">
        <f t="shared" si="13"/>
        <v>9000000</v>
      </c>
      <c r="F45" s="43">
        <v>9000000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5338000</v>
      </c>
      <c r="C46" s="42"/>
      <c r="D46" s="42"/>
      <c r="E46" s="42">
        <f t="shared" si="13"/>
        <v>5338000</v>
      </c>
      <c r="F46" s="43">
        <v>4853000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12188000</v>
      </c>
      <c r="C54" s="42"/>
      <c r="D54" s="42"/>
      <c r="E54" s="42">
        <f t="shared" si="13"/>
        <v>12188000</v>
      </c>
      <c r="F54" s="43">
        <v>12188000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84666000</v>
      </c>
      <c r="C61" s="39">
        <f t="shared" si="26"/>
        <v>0</v>
      </c>
      <c r="D61" s="39">
        <f t="shared" si="26"/>
        <v>0</v>
      </c>
      <c r="E61" s="39">
        <f t="shared" si="26"/>
        <v>84666000</v>
      </c>
      <c r="F61" s="40">
        <f t="shared" si="26"/>
        <v>87986000</v>
      </c>
      <c r="G61" s="41">
        <f t="shared" si="26"/>
        <v>36621000</v>
      </c>
      <c r="H61" s="40">
        <f t="shared" si="26"/>
        <v>1793000</v>
      </c>
      <c r="I61" s="41">
        <f t="shared" si="26"/>
        <v>0</v>
      </c>
      <c r="J61" s="40">
        <f t="shared" si="26"/>
        <v>5628000</v>
      </c>
      <c r="K61" s="41">
        <f t="shared" si="26"/>
        <v>1887432</v>
      </c>
      <c r="L61" s="40">
        <f t="shared" si="26"/>
        <v>6698000</v>
      </c>
      <c r="M61" s="41">
        <f t="shared" si="26"/>
        <v>8652160</v>
      </c>
      <c r="N61" s="40">
        <f t="shared" si="26"/>
        <v>0</v>
      </c>
      <c r="O61" s="41">
        <f t="shared" si="26"/>
        <v>0</v>
      </c>
      <c r="P61" s="40">
        <f t="shared" si="26"/>
        <v>14119000</v>
      </c>
      <c r="Q61" s="41">
        <f t="shared" si="26"/>
        <v>10539592</v>
      </c>
      <c r="R61" s="20">
        <f t="shared" si="16"/>
        <v>19.012082444918267</v>
      </c>
      <c r="S61" s="21">
        <f t="shared" si="17"/>
        <v>358.40909765225979</v>
      </c>
      <c r="T61" s="20">
        <f t="shared" si="18"/>
        <v>16.676115559965037</v>
      </c>
      <c r="U61" s="22">
        <f t="shared" si="19"/>
        <v>12.448435027047458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84666000</v>
      </c>
      <c r="C65" s="48">
        <f t="shared" si="30"/>
        <v>0</v>
      </c>
      <c r="D65" s="48">
        <f t="shared" si="30"/>
        <v>0</v>
      </c>
      <c r="E65" s="48">
        <f t="shared" si="30"/>
        <v>84666000</v>
      </c>
      <c r="F65" s="49">
        <f t="shared" si="30"/>
        <v>87986000</v>
      </c>
      <c r="G65" s="50">
        <f t="shared" si="30"/>
        <v>36621000</v>
      </c>
      <c r="H65" s="49">
        <f t="shared" si="30"/>
        <v>1793000</v>
      </c>
      <c r="I65" s="50">
        <f t="shared" si="30"/>
        <v>0</v>
      </c>
      <c r="J65" s="49">
        <f t="shared" si="30"/>
        <v>5628000</v>
      </c>
      <c r="K65" s="50">
        <f t="shared" si="30"/>
        <v>1887432</v>
      </c>
      <c r="L65" s="49">
        <f t="shared" si="30"/>
        <v>6698000</v>
      </c>
      <c r="M65" s="51">
        <f t="shared" si="30"/>
        <v>8652160</v>
      </c>
      <c r="N65" s="49">
        <f t="shared" si="30"/>
        <v>0</v>
      </c>
      <c r="O65" s="50">
        <f t="shared" si="30"/>
        <v>0</v>
      </c>
      <c r="P65" s="49">
        <f t="shared" si="30"/>
        <v>14119000</v>
      </c>
      <c r="Q65" s="50">
        <f t="shared" si="30"/>
        <v>10539592</v>
      </c>
      <c r="R65" s="34">
        <f t="shared" si="16"/>
        <v>19.012082444918267</v>
      </c>
      <c r="S65" s="35">
        <f t="shared" si="17"/>
        <v>358.40909765225979</v>
      </c>
      <c r="T65" s="34">
        <f t="shared" si="18"/>
        <v>16.676115559965037</v>
      </c>
      <c r="U65" s="35">
        <f t="shared" si="19"/>
        <v>12.448435027047458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5089000</v>
      </c>
      <c r="C8" s="36">
        <f t="shared" si="0"/>
        <v>17068000</v>
      </c>
      <c r="D8" s="36">
        <f t="shared" si="0"/>
        <v>0</v>
      </c>
      <c r="E8" s="36">
        <f t="shared" si="0"/>
        <v>22157000</v>
      </c>
      <c r="F8" s="37">
        <f t="shared" si="0"/>
        <v>22157000</v>
      </c>
      <c r="G8" s="38">
        <f t="shared" si="0"/>
        <v>22157000</v>
      </c>
      <c r="H8" s="37">
        <f t="shared" si="0"/>
        <v>1119000</v>
      </c>
      <c r="I8" s="38">
        <f t="shared" si="0"/>
        <v>350852</v>
      </c>
      <c r="J8" s="37">
        <f t="shared" si="0"/>
        <v>5191000</v>
      </c>
      <c r="K8" s="38">
        <f t="shared" si="0"/>
        <v>0</v>
      </c>
      <c r="L8" s="37">
        <f t="shared" si="0"/>
        <v>801000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7111000</v>
      </c>
      <c r="Q8" s="38">
        <f t="shared" si="0"/>
        <v>350852</v>
      </c>
      <c r="R8" s="16">
        <f>IF(($J8       =0),0,((($L8       -$J8       )/$J8       )*100))</f>
        <v>-84.569447120015411</v>
      </c>
      <c r="S8" s="17">
        <f>IF(($K8       =0),0,((($M8       -$K8       )/$K8       )*100))</f>
        <v>0</v>
      </c>
      <c r="T8" s="16">
        <f>IF(($E8       =0),0,(($P8       /$E8       )*100))</f>
        <v>32.093694994809766</v>
      </c>
      <c r="U8" s="18">
        <f>IF(($E8       =0),0,(($Q8       /$E8       )*100))</f>
        <v>1.5834815182560815</v>
      </c>
      <c r="V8" s="37">
        <f t="shared" ref="V8:W8" si="1">+V9+V28</f>
        <v>5757000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2675000</v>
      </c>
      <c r="C9" s="39">
        <f t="shared" si="2"/>
        <v>17068000</v>
      </c>
      <c r="D9" s="39">
        <f t="shared" si="2"/>
        <v>0</v>
      </c>
      <c r="E9" s="39">
        <f t="shared" si="2"/>
        <v>19743000</v>
      </c>
      <c r="F9" s="40">
        <f t="shared" si="2"/>
        <v>19743000</v>
      </c>
      <c r="G9" s="41">
        <f t="shared" si="2"/>
        <v>19743000</v>
      </c>
      <c r="H9" s="40">
        <f t="shared" si="2"/>
        <v>473000</v>
      </c>
      <c r="I9" s="41">
        <f t="shared" si="2"/>
        <v>320852</v>
      </c>
      <c r="J9" s="40">
        <f t="shared" si="2"/>
        <v>4920000</v>
      </c>
      <c r="K9" s="41">
        <f t="shared" si="2"/>
        <v>0</v>
      </c>
      <c r="L9" s="40">
        <f t="shared" si="2"/>
        <v>267000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5660000</v>
      </c>
      <c r="Q9" s="41">
        <f t="shared" si="2"/>
        <v>320852</v>
      </c>
      <c r="R9" s="20">
        <f>IF(($J9       =0),0,((($L9       -$J9       )/$J9       )*100))</f>
        <v>-94.573170731707307</v>
      </c>
      <c r="S9" s="21">
        <f>IF(($K9       =0),0,((($M9       -$K9       )/$K9       )*100))</f>
        <v>0</v>
      </c>
      <c r="T9" s="20">
        <f>IF(($E9       =0),0,(($P9       /$E9       )*100))</f>
        <v>28.668388796028971</v>
      </c>
      <c r="U9" s="22">
        <f>IF(($E9       =0),0,(($Q9       /$E9       )*100))</f>
        <v>1.6251430886896623</v>
      </c>
      <c r="V9" s="40">
        <f t="shared" ref="V9:W9" si="3">SUM(V10:V27)</f>
        <v>5757000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>
        <v>17068000</v>
      </c>
      <c r="D10" s="42"/>
      <c r="E10" s="42">
        <f t="shared" ref="E10:E41" si="4">$B10      +$C10      +$D10</f>
        <v>17068000</v>
      </c>
      <c r="F10" s="43">
        <v>17068000</v>
      </c>
      <c r="G10" s="44">
        <v>17068000</v>
      </c>
      <c r="H10" s="43"/>
      <c r="I10" s="44"/>
      <c r="J10" s="43">
        <v>3511000</v>
      </c>
      <c r="K10" s="44"/>
      <c r="L10" s="43">
        <v>70000</v>
      </c>
      <c r="M10" s="44"/>
      <c r="N10" s="43"/>
      <c r="O10" s="44"/>
      <c r="P10" s="43">
        <f t="shared" ref="P10:P41" si="5">$H10      +$J10      +$L10      +$N10</f>
        <v>3581000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-98.006266021076613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20.980782751347551</v>
      </c>
      <c r="U10" s="26">
        <f t="shared" ref="U10:U41" si="10">IF(($E10      =0),0,(($Q10      /$E10      )*100))</f>
        <v>0</v>
      </c>
      <c r="V10" s="43">
        <v>5757000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2675000</v>
      </c>
      <c r="C16" s="42"/>
      <c r="D16" s="42"/>
      <c r="E16" s="42">
        <f t="shared" si="4"/>
        <v>2675000</v>
      </c>
      <c r="F16" s="43">
        <v>2675000</v>
      </c>
      <c r="G16" s="44">
        <v>2675000</v>
      </c>
      <c r="H16" s="43">
        <v>473000</v>
      </c>
      <c r="I16" s="44">
        <v>320852</v>
      </c>
      <c r="J16" s="43">
        <v>1409000</v>
      </c>
      <c r="K16" s="44"/>
      <c r="L16" s="43">
        <v>197000</v>
      </c>
      <c r="M16" s="44"/>
      <c r="N16" s="43"/>
      <c r="O16" s="44"/>
      <c r="P16" s="43">
        <f t="shared" si="5"/>
        <v>2079000</v>
      </c>
      <c r="Q16" s="44">
        <f t="shared" si="6"/>
        <v>320852</v>
      </c>
      <c r="R16" s="24">
        <f t="shared" si="7"/>
        <v>-86.018452803406674</v>
      </c>
      <c r="S16" s="25">
        <f t="shared" si="8"/>
        <v>0</v>
      </c>
      <c r="T16" s="24">
        <f t="shared" si="9"/>
        <v>77.719626168224295</v>
      </c>
      <c r="U16" s="26">
        <f t="shared" si="10"/>
        <v>11.994467289719626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2414000</v>
      </c>
      <c r="C28" s="39">
        <f t="shared" si="11"/>
        <v>0</v>
      </c>
      <c r="D28" s="39">
        <f t="shared" si="11"/>
        <v>0</v>
      </c>
      <c r="E28" s="39">
        <f t="shared" si="11"/>
        <v>2414000</v>
      </c>
      <c r="F28" s="40">
        <f t="shared" si="11"/>
        <v>2414000</v>
      </c>
      <c r="G28" s="41">
        <f t="shared" si="11"/>
        <v>2414000</v>
      </c>
      <c r="H28" s="40">
        <f t="shared" si="11"/>
        <v>646000</v>
      </c>
      <c r="I28" s="41">
        <f t="shared" si="11"/>
        <v>30000</v>
      </c>
      <c r="J28" s="40">
        <f t="shared" si="11"/>
        <v>271000</v>
      </c>
      <c r="K28" s="41">
        <f t="shared" si="11"/>
        <v>0</v>
      </c>
      <c r="L28" s="40">
        <f t="shared" si="11"/>
        <v>534000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1451000</v>
      </c>
      <c r="Q28" s="41">
        <f t="shared" si="11"/>
        <v>30000</v>
      </c>
      <c r="R28" s="20">
        <f t="shared" si="7"/>
        <v>97.047970479704787</v>
      </c>
      <c r="S28" s="21">
        <f t="shared" si="8"/>
        <v>0</v>
      </c>
      <c r="T28" s="20">
        <f t="shared" si="9"/>
        <v>60.10770505385252</v>
      </c>
      <c r="U28" s="22">
        <f t="shared" si="10"/>
        <v>1.2427506213753108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294000</v>
      </c>
      <c r="I31" s="44">
        <v>30000</v>
      </c>
      <c r="J31" s="43">
        <v>90000</v>
      </c>
      <c r="K31" s="44"/>
      <c r="L31" s="43">
        <v>60000</v>
      </c>
      <c r="M31" s="44"/>
      <c r="N31" s="43"/>
      <c r="O31" s="44"/>
      <c r="P31" s="43">
        <f t="shared" si="5"/>
        <v>444000</v>
      </c>
      <c r="Q31" s="44">
        <f t="shared" si="6"/>
        <v>30000</v>
      </c>
      <c r="R31" s="24">
        <f t="shared" si="7"/>
        <v>-33.333333333333329</v>
      </c>
      <c r="S31" s="25">
        <f t="shared" si="8"/>
        <v>0</v>
      </c>
      <c r="T31" s="24">
        <f t="shared" si="9"/>
        <v>44.4</v>
      </c>
      <c r="U31" s="26">
        <f t="shared" si="10"/>
        <v>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1414000</v>
      </c>
      <c r="C33" s="42"/>
      <c r="D33" s="42"/>
      <c r="E33" s="42">
        <f t="shared" si="4"/>
        <v>1414000</v>
      </c>
      <c r="F33" s="43">
        <v>1414000</v>
      </c>
      <c r="G33" s="44">
        <v>1414000</v>
      </c>
      <c r="H33" s="43">
        <v>352000</v>
      </c>
      <c r="I33" s="44"/>
      <c r="J33" s="43">
        <v>181000</v>
      </c>
      <c r="K33" s="44"/>
      <c r="L33" s="43">
        <v>474000</v>
      </c>
      <c r="M33" s="44"/>
      <c r="N33" s="43"/>
      <c r="O33" s="44"/>
      <c r="P33" s="43">
        <f t="shared" si="5"/>
        <v>1007000</v>
      </c>
      <c r="Q33" s="44">
        <f t="shared" si="6"/>
        <v>0</v>
      </c>
      <c r="R33" s="24">
        <f t="shared" si="7"/>
        <v>161.87845303867402</v>
      </c>
      <c r="S33" s="25">
        <f t="shared" si="8"/>
        <v>0</v>
      </c>
      <c r="T33" s="24">
        <f t="shared" si="9"/>
        <v>71.216407355021218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5089000</v>
      </c>
      <c r="C61" s="39">
        <f t="shared" si="26"/>
        <v>17068000</v>
      </c>
      <c r="D61" s="39">
        <f t="shared" si="26"/>
        <v>0</v>
      </c>
      <c r="E61" s="39">
        <f t="shared" si="26"/>
        <v>22157000</v>
      </c>
      <c r="F61" s="40">
        <f t="shared" si="26"/>
        <v>22157000</v>
      </c>
      <c r="G61" s="41">
        <f t="shared" si="26"/>
        <v>22157000</v>
      </c>
      <c r="H61" s="40">
        <f t="shared" si="26"/>
        <v>1119000</v>
      </c>
      <c r="I61" s="41">
        <f t="shared" si="26"/>
        <v>350852</v>
      </c>
      <c r="J61" s="40">
        <f t="shared" si="26"/>
        <v>5191000</v>
      </c>
      <c r="K61" s="41">
        <f t="shared" si="26"/>
        <v>0</v>
      </c>
      <c r="L61" s="40">
        <f t="shared" si="26"/>
        <v>801000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7111000</v>
      </c>
      <c r="Q61" s="41">
        <f t="shared" si="26"/>
        <v>350852</v>
      </c>
      <c r="R61" s="20">
        <f t="shared" si="16"/>
        <v>-84.569447120015411</v>
      </c>
      <c r="S61" s="21">
        <f t="shared" si="17"/>
        <v>0</v>
      </c>
      <c r="T61" s="20">
        <f t="shared" si="18"/>
        <v>32.093694994809766</v>
      </c>
      <c r="U61" s="22">
        <f t="shared" si="19"/>
        <v>1.5834815182560815</v>
      </c>
      <c r="V61" s="40">
        <f t="shared" ref="V61:W61" si="27">+V8+V43</f>
        <v>5757000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5089000</v>
      </c>
      <c r="C65" s="48">
        <f t="shared" si="30"/>
        <v>17068000</v>
      </c>
      <c r="D65" s="48">
        <f t="shared" si="30"/>
        <v>0</v>
      </c>
      <c r="E65" s="48">
        <f t="shared" si="30"/>
        <v>22157000</v>
      </c>
      <c r="F65" s="49">
        <f t="shared" si="30"/>
        <v>22157000</v>
      </c>
      <c r="G65" s="50">
        <f t="shared" si="30"/>
        <v>22157000</v>
      </c>
      <c r="H65" s="49">
        <f t="shared" si="30"/>
        <v>1119000</v>
      </c>
      <c r="I65" s="50">
        <f t="shared" si="30"/>
        <v>350852</v>
      </c>
      <c r="J65" s="49">
        <f t="shared" si="30"/>
        <v>5191000</v>
      </c>
      <c r="K65" s="50">
        <f t="shared" si="30"/>
        <v>0</v>
      </c>
      <c r="L65" s="49">
        <f t="shared" si="30"/>
        <v>801000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7111000</v>
      </c>
      <c r="Q65" s="50">
        <f t="shared" si="30"/>
        <v>350852</v>
      </c>
      <c r="R65" s="34">
        <f t="shared" si="16"/>
        <v>-84.569447120015411</v>
      </c>
      <c r="S65" s="35">
        <f t="shared" si="17"/>
        <v>0</v>
      </c>
      <c r="T65" s="34">
        <f t="shared" si="18"/>
        <v>32.093694994809766</v>
      </c>
      <c r="U65" s="35">
        <f t="shared" si="19"/>
        <v>1.5834815182560815</v>
      </c>
      <c r="V65" s="49">
        <f>+V61+V62</f>
        <v>5757000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130373000</v>
      </c>
      <c r="C8" s="36">
        <f t="shared" si="0"/>
        <v>0</v>
      </c>
      <c r="D8" s="36">
        <f t="shared" si="0"/>
        <v>0</v>
      </c>
      <c r="E8" s="36">
        <f t="shared" si="0"/>
        <v>130373000</v>
      </c>
      <c r="F8" s="37">
        <f t="shared" si="0"/>
        <v>140708000</v>
      </c>
      <c r="G8" s="38">
        <f t="shared" si="0"/>
        <v>130373000</v>
      </c>
      <c r="H8" s="37">
        <f t="shared" si="0"/>
        <v>14731000</v>
      </c>
      <c r="I8" s="38">
        <f t="shared" si="0"/>
        <v>13851306</v>
      </c>
      <c r="J8" s="37">
        <f t="shared" si="0"/>
        <v>41713000</v>
      </c>
      <c r="K8" s="38">
        <f t="shared" si="0"/>
        <v>45133312</v>
      </c>
      <c r="L8" s="37">
        <f t="shared" si="0"/>
        <v>27856000</v>
      </c>
      <c r="M8" s="38">
        <f t="shared" si="0"/>
        <v>24860583</v>
      </c>
      <c r="N8" s="37">
        <f t="shared" si="0"/>
        <v>0</v>
      </c>
      <c r="O8" s="38">
        <f t="shared" si="0"/>
        <v>0</v>
      </c>
      <c r="P8" s="37">
        <f t="shared" si="0"/>
        <v>84300000</v>
      </c>
      <c r="Q8" s="38">
        <f t="shared" si="0"/>
        <v>83845201</v>
      </c>
      <c r="R8" s="16">
        <f>IF(($J8       =0),0,((($L8       -$J8       )/$J8       )*100))</f>
        <v>-33.219859516217966</v>
      </c>
      <c r="S8" s="17">
        <f>IF(($K8       =0),0,((($M8       -$K8       )/$K8       )*100))</f>
        <v>-44.917441467623739</v>
      </c>
      <c r="T8" s="16">
        <f>IF(($E8       =0),0,(($P8       /$E8       )*100))</f>
        <v>64.660627583932254</v>
      </c>
      <c r="U8" s="18">
        <f>IF(($E8       =0),0,(($Q8       /$E8       )*100))</f>
        <v>64.311783114601951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124820000</v>
      </c>
      <c r="C9" s="39">
        <f t="shared" si="2"/>
        <v>0</v>
      </c>
      <c r="D9" s="39">
        <f t="shared" si="2"/>
        <v>0</v>
      </c>
      <c r="E9" s="39">
        <f t="shared" si="2"/>
        <v>124820000</v>
      </c>
      <c r="F9" s="40">
        <f t="shared" si="2"/>
        <v>135155000</v>
      </c>
      <c r="G9" s="41">
        <f t="shared" si="2"/>
        <v>124820000</v>
      </c>
      <c r="H9" s="40">
        <f t="shared" si="2"/>
        <v>12191000</v>
      </c>
      <c r="I9" s="41">
        <f t="shared" si="2"/>
        <v>11618541</v>
      </c>
      <c r="J9" s="40">
        <f t="shared" si="2"/>
        <v>40782000</v>
      </c>
      <c r="K9" s="41">
        <f t="shared" si="2"/>
        <v>44520587</v>
      </c>
      <c r="L9" s="40">
        <f t="shared" si="2"/>
        <v>27202000</v>
      </c>
      <c r="M9" s="41">
        <f t="shared" si="2"/>
        <v>22718628</v>
      </c>
      <c r="N9" s="40">
        <f t="shared" si="2"/>
        <v>0</v>
      </c>
      <c r="O9" s="41">
        <f t="shared" si="2"/>
        <v>0</v>
      </c>
      <c r="P9" s="40">
        <f t="shared" si="2"/>
        <v>80175000</v>
      </c>
      <c r="Q9" s="41">
        <f t="shared" si="2"/>
        <v>78857756</v>
      </c>
      <c r="R9" s="20">
        <f>IF(($J9       =0),0,((($L9       -$J9       )/$J9       )*100))</f>
        <v>-33.299004462753174</v>
      </c>
      <c r="S9" s="21">
        <f>IF(($K9       =0),0,((($M9       -$K9       )/$K9       )*100))</f>
        <v>-48.970511103099334</v>
      </c>
      <c r="T9" s="20">
        <f>IF(($E9       =0),0,(($P9       /$E9       )*100))</f>
        <v>64.2324947925012</v>
      </c>
      <c r="U9" s="22">
        <f>IF(($E9       =0),0,(($Q9       /$E9       )*100))</f>
        <v>63.177179939112328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38252000</v>
      </c>
      <c r="C10" s="42"/>
      <c r="D10" s="42"/>
      <c r="E10" s="42">
        <f t="shared" ref="E10:E41" si="4">$B10      +$C10      +$D10</f>
        <v>38252000</v>
      </c>
      <c r="F10" s="43">
        <v>48587000</v>
      </c>
      <c r="G10" s="44">
        <v>38252000</v>
      </c>
      <c r="H10" s="43">
        <v>5151000</v>
      </c>
      <c r="I10" s="44">
        <v>4577953</v>
      </c>
      <c r="J10" s="43">
        <v>12140000</v>
      </c>
      <c r="K10" s="44">
        <v>11240744</v>
      </c>
      <c r="L10" s="43">
        <v>6633000</v>
      </c>
      <c r="M10" s="44">
        <v>5273868</v>
      </c>
      <c r="N10" s="43"/>
      <c r="O10" s="44"/>
      <c r="P10" s="43">
        <f t="shared" ref="P10:P41" si="5">$H10      +$J10      +$L10      +$N10</f>
        <v>23924000</v>
      </c>
      <c r="Q10" s="44">
        <f t="shared" ref="Q10:Q41" si="6">$I10      +$K10      +$M10      +$O10</f>
        <v>21092565</v>
      </c>
      <c r="R10" s="24">
        <f t="shared" ref="R10:R41" si="7">IF(($J10      =0),0,((($L10      -$J10      )/$J10      )*100))</f>
        <v>-45.362438220757831</v>
      </c>
      <c r="S10" s="25">
        <f t="shared" ref="S10:S41" si="8">IF(($K10      =0),0,((($M10      -$K10      )/$K10      )*100))</f>
        <v>-53.082571758595343</v>
      </c>
      <c r="T10" s="24">
        <f t="shared" ref="T10:T41" si="9">IF(($E10      =0),0,(($P10      /$E10      )*100))</f>
        <v>62.543134999477154</v>
      </c>
      <c r="U10" s="26">
        <f t="shared" ref="U10:U41" si="10">IF(($E10      =0),0,(($Q10      /$E10      )*100))</f>
        <v>55.141077590714218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11135000</v>
      </c>
      <c r="C13" s="42"/>
      <c r="D13" s="42"/>
      <c r="E13" s="42">
        <f t="shared" si="4"/>
        <v>11135000</v>
      </c>
      <c r="F13" s="43">
        <v>11135000</v>
      </c>
      <c r="G13" s="44">
        <v>11135000</v>
      </c>
      <c r="H13" s="43">
        <v>1704000</v>
      </c>
      <c r="I13" s="44">
        <v>1703591</v>
      </c>
      <c r="J13" s="43">
        <v>3334000</v>
      </c>
      <c r="K13" s="44">
        <v>4858098</v>
      </c>
      <c r="L13" s="43">
        <v>1639000</v>
      </c>
      <c r="M13" s="44">
        <v>2696378</v>
      </c>
      <c r="N13" s="43"/>
      <c r="O13" s="44"/>
      <c r="P13" s="43">
        <f t="shared" si="5"/>
        <v>6677000</v>
      </c>
      <c r="Q13" s="44">
        <f t="shared" si="6"/>
        <v>9258067</v>
      </c>
      <c r="R13" s="24">
        <f t="shared" si="7"/>
        <v>-50.839832033593282</v>
      </c>
      <c r="S13" s="25">
        <f t="shared" si="8"/>
        <v>-44.497249746711574</v>
      </c>
      <c r="T13" s="24">
        <f t="shared" si="9"/>
        <v>59.964077233947009</v>
      </c>
      <c r="U13" s="26">
        <f t="shared" si="10"/>
        <v>83.143843735967664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60000000</v>
      </c>
      <c r="C22" s="42"/>
      <c r="D22" s="42"/>
      <c r="E22" s="42">
        <f t="shared" si="4"/>
        <v>60000000</v>
      </c>
      <c r="F22" s="43">
        <v>60000000</v>
      </c>
      <c r="G22" s="44">
        <v>60000000</v>
      </c>
      <c r="H22" s="43">
        <v>4616000</v>
      </c>
      <c r="I22" s="44">
        <v>4616138</v>
      </c>
      <c r="J22" s="43">
        <v>21581000</v>
      </c>
      <c r="K22" s="44">
        <v>22960582</v>
      </c>
      <c r="L22" s="43">
        <v>13424000</v>
      </c>
      <c r="M22" s="44">
        <v>10977194</v>
      </c>
      <c r="N22" s="43"/>
      <c r="O22" s="44"/>
      <c r="P22" s="43">
        <f t="shared" si="5"/>
        <v>39621000</v>
      </c>
      <c r="Q22" s="44">
        <f t="shared" si="6"/>
        <v>38553914</v>
      </c>
      <c r="R22" s="24">
        <f t="shared" si="7"/>
        <v>-37.797136369955055</v>
      </c>
      <c r="S22" s="25">
        <f t="shared" si="8"/>
        <v>-52.191133482592036</v>
      </c>
      <c r="T22" s="24">
        <f t="shared" si="9"/>
        <v>66.034999999999997</v>
      </c>
      <c r="U22" s="26">
        <f t="shared" si="10"/>
        <v>64.256523333333334</v>
      </c>
      <c r="V22" s="43"/>
      <c r="W22" s="44"/>
    </row>
    <row r="23" spans="1:23" ht="13" x14ac:dyDescent="0.3">
      <c r="A23" s="23" t="s">
        <v>49</v>
      </c>
      <c r="B23" s="42">
        <v>15433000</v>
      </c>
      <c r="C23" s="42"/>
      <c r="D23" s="42"/>
      <c r="E23" s="42">
        <f t="shared" si="4"/>
        <v>15433000</v>
      </c>
      <c r="F23" s="43">
        <v>15433000</v>
      </c>
      <c r="G23" s="44">
        <v>15433000</v>
      </c>
      <c r="H23" s="43">
        <v>720000</v>
      </c>
      <c r="I23" s="44">
        <v>720859</v>
      </c>
      <c r="J23" s="43">
        <v>3727000</v>
      </c>
      <c r="K23" s="44">
        <v>5461163</v>
      </c>
      <c r="L23" s="43">
        <v>5506000</v>
      </c>
      <c r="M23" s="44">
        <v>3771188</v>
      </c>
      <c r="N23" s="43"/>
      <c r="O23" s="44"/>
      <c r="P23" s="43">
        <f t="shared" si="5"/>
        <v>9953000</v>
      </c>
      <c r="Q23" s="44">
        <f t="shared" si="6"/>
        <v>9953210</v>
      </c>
      <c r="R23" s="24">
        <f t="shared" si="7"/>
        <v>47.732760933726858</v>
      </c>
      <c r="S23" s="25">
        <f t="shared" si="8"/>
        <v>-30.945331607937721</v>
      </c>
      <c r="T23" s="24">
        <f t="shared" si="9"/>
        <v>64.491673686256718</v>
      </c>
      <c r="U23" s="26">
        <f t="shared" si="10"/>
        <v>64.493034406790642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5553000</v>
      </c>
      <c r="C28" s="39">
        <f t="shared" si="11"/>
        <v>0</v>
      </c>
      <c r="D28" s="39">
        <f t="shared" si="11"/>
        <v>0</v>
      </c>
      <c r="E28" s="39">
        <f t="shared" si="11"/>
        <v>5553000</v>
      </c>
      <c r="F28" s="40">
        <f t="shared" si="11"/>
        <v>5553000</v>
      </c>
      <c r="G28" s="41">
        <f t="shared" si="11"/>
        <v>5553000</v>
      </c>
      <c r="H28" s="40">
        <f t="shared" si="11"/>
        <v>2540000</v>
      </c>
      <c r="I28" s="41">
        <f t="shared" si="11"/>
        <v>2232765</v>
      </c>
      <c r="J28" s="40">
        <f t="shared" si="11"/>
        <v>931000</v>
      </c>
      <c r="K28" s="41">
        <f t="shared" si="11"/>
        <v>612725</v>
      </c>
      <c r="L28" s="40">
        <f t="shared" si="11"/>
        <v>654000</v>
      </c>
      <c r="M28" s="41">
        <f t="shared" si="11"/>
        <v>2141955</v>
      </c>
      <c r="N28" s="40">
        <f t="shared" si="11"/>
        <v>0</v>
      </c>
      <c r="O28" s="41">
        <f t="shared" si="11"/>
        <v>0</v>
      </c>
      <c r="P28" s="40">
        <f t="shared" si="11"/>
        <v>4125000</v>
      </c>
      <c r="Q28" s="41">
        <f t="shared" si="11"/>
        <v>4987445</v>
      </c>
      <c r="R28" s="20">
        <f t="shared" si="7"/>
        <v>-29.752953813104188</v>
      </c>
      <c r="S28" s="21">
        <f t="shared" si="8"/>
        <v>249.57852217552733</v>
      </c>
      <c r="T28" s="20">
        <f t="shared" si="9"/>
        <v>74.284170718530532</v>
      </c>
      <c r="U28" s="22">
        <f t="shared" si="10"/>
        <v>89.81532504952277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1902000</v>
      </c>
      <c r="I31" s="44">
        <v>1901745</v>
      </c>
      <c r="J31" s="43">
        <v>42000</v>
      </c>
      <c r="K31" s="44">
        <v>-41500</v>
      </c>
      <c r="L31" s="43">
        <v>42000</v>
      </c>
      <c r="M31" s="44">
        <v>574200</v>
      </c>
      <c r="N31" s="43"/>
      <c r="O31" s="44"/>
      <c r="P31" s="43">
        <f t="shared" si="5"/>
        <v>1986000</v>
      </c>
      <c r="Q31" s="44">
        <f t="shared" si="6"/>
        <v>2434445</v>
      </c>
      <c r="R31" s="24">
        <f t="shared" si="7"/>
        <v>0</v>
      </c>
      <c r="S31" s="25">
        <f t="shared" si="8"/>
        <v>-1483.6144578313251</v>
      </c>
      <c r="T31" s="24">
        <f t="shared" si="9"/>
        <v>66.2</v>
      </c>
      <c r="U31" s="26">
        <f t="shared" si="10"/>
        <v>81.148166666666668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2553000</v>
      </c>
      <c r="C33" s="42"/>
      <c r="D33" s="42"/>
      <c r="E33" s="42">
        <f t="shared" si="4"/>
        <v>2553000</v>
      </c>
      <c r="F33" s="43">
        <v>2553000</v>
      </c>
      <c r="G33" s="44">
        <v>2553000</v>
      </c>
      <c r="H33" s="43">
        <v>638000</v>
      </c>
      <c r="I33" s="44">
        <v>331020</v>
      </c>
      <c r="J33" s="43">
        <v>889000</v>
      </c>
      <c r="K33" s="44">
        <v>654225</v>
      </c>
      <c r="L33" s="43">
        <v>612000</v>
      </c>
      <c r="M33" s="44">
        <v>1567755</v>
      </c>
      <c r="N33" s="43"/>
      <c r="O33" s="44"/>
      <c r="P33" s="43">
        <f t="shared" si="5"/>
        <v>2139000</v>
      </c>
      <c r="Q33" s="44">
        <f t="shared" si="6"/>
        <v>2553000</v>
      </c>
      <c r="R33" s="24">
        <f t="shared" si="7"/>
        <v>-31.158605174353205</v>
      </c>
      <c r="S33" s="25">
        <f t="shared" si="8"/>
        <v>139.63544652069243</v>
      </c>
      <c r="T33" s="24">
        <f t="shared" si="9"/>
        <v>83.78378378378379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12718000</v>
      </c>
      <c r="C43" s="45">
        <f t="shared" si="20"/>
        <v>0</v>
      </c>
      <c r="D43" s="45">
        <f t="shared" si="20"/>
        <v>0</v>
      </c>
      <c r="E43" s="45">
        <f t="shared" si="20"/>
        <v>12718000</v>
      </c>
      <c r="F43" s="46">
        <f t="shared" si="20"/>
        <v>12717000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12718000</v>
      </c>
      <c r="C44" s="39">
        <f t="shared" si="22"/>
        <v>0</v>
      </c>
      <c r="D44" s="39">
        <f t="shared" si="22"/>
        <v>0</v>
      </c>
      <c r="E44" s="39">
        <f t="shared" si="22"/>
        <v>12718000</v>
      </c>
      <c r="F44" s="40">
        <f t="shared" si="22"/>
        <v>12717000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16000</v>
      </c>
      <c r="C46" s="42"/>
      <c r="D46" s="42"/>
      <c r="E46" s="42">
        <f t="shared" si="13"/>
        <v>16000</v>
      </c>
      <c r="F46" s="43">
        <v>15000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12702000</v>
      </c>
      <c r="C54" s="42"/>
      <c r="D54" s="42"/>
      <c r="E54" s="42">
        <f t="shared" si="13"/>
        <v>12702000</v>
      </c>
      <c r="F54" s="43">
        <v>12702000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143091000</v>
      </c>
      <c r="C61" s="39">
        <f t="shared" si="26"/>
        <v>0</v>
      </c>
      <c r="D61" s="39">
        <f t="shared" si="26"/>
        <v>0</v>
      </c>
      <c r="E61" s="39">
        <f t="shared" si="26"/>
        <v>143091000</v>
      </c>
      <c r="F61" s="40">
        <f t="shared" si="26"/>
        <v>153425000</v>
      </c>
      <c r="G61" s="41">
        <f t="shared" si="26"/>
        <v>130373000</v>
      </c>
      <c r="H61" s="40">
        <f t="shared" si="26"/>
        <v>14731000</v>
      </c>
      <c r="I61" s="41">
        <f t="shared" si="26"/>
        <v>13851306</v>
      </c>
      <c r="J61" s="40">
        <f t="shared" si="26"/>
        <v>41713000</v>
      </c>
      <c r="K61" s="41">
        <f t="shared" si="26"/>
        <v>45133312</v>
      </c>
      <c r="L61" s="40">
        <f t="shared" si="26"/>
        <v>27856000</v>
      </c>
      <c r="M61" s="41">
        <f t="shared" si="26"/>
        <v>24860583</v>
      </c>
      <c r="N61" s="40">
        <f t="shared" si="26"/>
        <v>0</v>
      </c>
      <c r="O61" s="41">
        <f t="shared" si="26"/>
        <v>0</v>
      </c>
      <c r="P61" s="40">
        <f t="shared" si="26"/>
        <v>84300000</v>
      </c>
      <c r="Q61" s="41">
        <f t="shared" si="26"/>
        <v>83845201</v>
      </c>
      <c r="R61" s="20">
        <f t="shared" si="16"/>
        <v>-33.219859516217966</v>
      </c>
      <c r="S61" s="21">
        <f t="shared" si="17"/>
        <v>-44.917441467623739</v>
      </c>
      <c r="T61" s="20">
        <f t="shared" si="18"/>
        <v>58.91355850472776</v>
      </c>
      <c r="U61" s="22">
        <f t="shared" si="19"/>
        <v>58.595719507166763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143091000</v>
      </c>
      <c r="C65" s="48">
        <f t="shared" si="30"/>
        <v>0</v>
      </c>
      <c r="D65" s="48">
        <f t="shared" si="30"/>
        <v>0</v>
      </c>
      <c r="E65" s="48">
        <f t="shared" si="30"/>
        <v>143091000</v>
      </c>
      <c r="F65" s="49">
        <f t="shared" si="30"/>
        <v>153425000</v>
      </c>
      <c r="G65" s="50">
        <f t="shared" si="30"/>
        <v>130373000</v>
      </c>
      <c r="H65" s="49">
        <f t="shared" si="30"/>
        <v>14731000</v>
      </c>
      <c r="I65" s="50">
        <f t="shared" si="30"/>
        <v>13851306</v>
      </c>
      <c r="J65" s="49">
        <f t="shared" si="30"/>
        <v>41713000</v>
      </c>
      <c r="K65" s="50">
        <f t="shared" si="30"/>
        <v>45133312</v>
      </c>
      <c r="L65" s="49">
        <f t="shared" si="30"/>
        <v>27856000</v>
      </c>
      <c r="M65" s="51">
        <f t="shared" si="30"/>
        <v>24860583</v>
      </c>
      <c r="N65" s="49">
        <f t="shared" si="30"/>
        <v>0</v>
      </c>
      <c r="O65" s="50">
        <f t="shared" si="30"/>
        <v>0</v>
      </c>
      <c r="P65" s="49">
        <f t="shared" si="30"/>
        <v>84300000</v>
      </c>
      <c r="Q65" s="50">
        <f t="shared" si="30"/>
        <v>83845201</v>
      </c>
      <c r="R65" s="34">
        <f t="shared" si="16"/>
        <v>-33.219859516217966</v>
      </c>
      <c r="S65" s="35">
        <f t="shared" si="17"/>
        <v>-44.917441467623739</v>
      </c>
      <c r="T65" s="34">
        <f t="shared" si="18"/>
        <v>58.91355850472776</v>
      </c>
      <c r="U65" s="35">
        <f t="shared" si="19"/>
        <v>58.595719507166763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75788000</v>
      </c>
      <c r="C8" s="36">
        <f t="shared" si="0"/>
        <v>0</v>
      </c>
      <c r="D8" s="36">
        <f t="shared" si="0"/>
        <v>0</v>
      </c>
      <c r="E8" s="36">
        <f t="shared" si="0"/>
        <v>75788000</v>
      </c>
      <c r="F8" s="37">
        <f t="shared" si="0"/>
        <v>88001000</v>
      </c>
      <c r="G8" s="38">
        <f t="shared" si="0"/>
        <v>75688000</v>
      </c>
      <c r="H8" s="37">
        <f t="shared" si="0"/>
        <v>10956000</v>
      </c>
      <c r="I8" s="38">
        <f t="shared" si="0"/>
        <v>2509564</v>
      </c>
      <c r="J8" s="37">
        <f t="shared" si="0"/>
        <v>30056000</v>
      </c>
      <c r="K8" s="38">
        <f t="shared" si="0"/>
        <v>4648846</v>
      </c>
      <c r="L8" s="37">
        <f t="shared" si="0"/>
        <v>7166000</v>
      </c>
      <c r="M8" s="38">
        <f t="shared" si="0"/>
        <v>49230633</v>
      </c>
      <c r="N8" s="37">
        <f t="shared" si="0"/>
        <v>0</v>
      </c>
      <c r="O8" s="38">
        <f t="shared" si="0"/>
        <v>0</v>
      </c>
      <c r="P8" s="37">
        <f t="shared" si="0"/>
        <v>48178000</v>
      </c>
      <c r="Q8" s="38">
        <f t="shared" si="0"/>
        <v>56389043</v>
      </c>
      <c r="R8" s="16">
        <f>IF(($J8       =0),0,((($L8       -$J8       )/$J8       )*100))</f>
        <v>-76.157838701091293</v>
      </c>
      <c r="S8" s="17">
        <f>IF(($K8       =0),0,((($M8       -$K8       )/$K8       )*100))</f>
        <v>958.98610106680235</v>
      </c>
      <c r="T8" s="16">
        <f>IF(($E8       =0),0,(($P8       /$E8       )*100))</f>
        <v>63.569430516704493</v>
      </c>
      <c r="U8" s="18">
        <f>IF(($E8       =0),0,(($Q8       /$E8       )*100))</f>
        <v>74.403656251649338</v>
      </c>
      <c r="V8" s="37">
        <f t="shared" ref="V8:W8" si="1">+V9+V28</f>
        <v>17702000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71740000</v>
      </c>
      <c r="C9" s="39">
        <f t="shared" si="2"/>
        <v>0</v>
      </c>
      <c r="D9" s="39">
        <f t="shared" si="2"/>
        <v>0</v>
      </c>
      <c r="E9" s="39">
        <f t="shared" si="2"/>
        <v>71740000</v>
      </c>
      <c r="F9" s="40">
        <f t="shared" si="2"/>
        <v>83953000</v>
      </c>
      <c r="G9" s="41">
        <f t="shared" si="2"/>
        <v>71640000</v>
      </c>
      <c r="H9" s="40">
        <f t="shared" si="2"/>
        <v>10654000</v>
      </c>
      <c r="I9" s="41">
        <f t="shared" si="2"/>
        <v>1807079</v>
      </c>
      <c r="J9" s="40">
        <f t="shared" si="2"/>
        <v>29610000</v>
      </c>
      <c r="K9" s="41">
        <f t="shared" si="2"/>
        <v>3636113</v>
      </c>
      <c r="L9" s="40">
        <f t="shared" si="2"/>
        <v>6209000</v>
      </c>
      <c r="M9" s="41">
        <f t="shared" si="2"/>
        <v>48185571</v>
      </c>
      <c r="N9" s="40">
        <f t="shared" si="2"/>
        <v>0</v>
      </c>
      <c r="O9" s="41">
        <f t="shared" si="2"/>
        <v>0</v>
      </c>
      <c r="P9" s="40">
        <f t="shared" si="2"/>
        <v>46473000</v>
      </c>
      <c r="Q9" s="41">
        <f t="shared" si="2"/>
        <v>53628763</v>
      </c>
      <c r="R9" s="20">
        <f>IF(($J9       =0),0,((($L9       -$J9       )/$J9       )*100))</f>
        <v>-79.030732860520089</v>
      </c>
      <c r="S9" s="21">
        <f>IF(($K9       =0),0,((($M9       -$K9       )/$K9       )*100))</f>
        <v>1225.1945415337752</v>
      </c>
      <c r="T9" s="20">
        <f>IF(($E9       =0),0,(($P9       /$E9       )*100))</f>
        <v>64.779760245330365</v>
      </c>
      <c r="U9" s="22">
        <f>IF(($E9       =0),0,(($Q9       /$E9       )*100))</f>
        <v>74.754339280735991</v>
      </c>
      <c r="V9" s="40">
        <f t="shared" ref="V9:W9" si="3">SUM(V10:V27)</f>
        <v>17702000</v>
      </c>
      <c r="W9" s="41">
        <f t="shared" si="3"/>
        <v>0</v>
      </c>
    </row>
    <row r="10" spans="1:23" ht="13" x14ac:dyDescent="0.3">
      <c r="A10" s="23" t="s">
        <v>36</v>
      </c>
      <c r="B10" s="42">
        <v>40679000</v>
      </c>
      <c r="C10" s="42"/>
      <c r="D10" s="42"/>
      <c r="E10" s="42">
        <f t="shared" ref="E10:E41" si="4">$B10      +$C10      +$D10</f>
        <v>40679000</v>
      </c>
      <c r="F10" s="43">
        <v>52892000</v>
      </c>
      <c r="G10" s="44">
        <v>40679000</v>
      </c>
      <c r="H10" s="43">
        <v>5181000</v>
      </c>
      <c r="I10" s="44">
        <v>1133594</v>
      </c>
      <c r="J10" s="43">
        <v>16738000</v>
      </c>
      <c r="K10" s="44">
        <v>2486218</v>
      </c>
      <c r="L10" s="43">
        <v>4148000</v>
      </c>
      <c r="M10" s="44">
        <v>25324013</v>
      </c>
      <c r="N10" s="43"/>
      <c r="O10" s="44"/>
      <c r="P10" s="43">
        <f t="shared" ref="P10:P41" si="5">$H10      +$J10      +$L10      +$N10</f>
        <v>26067000</v>
      </c>
      <c r="Q10" s="44">
        <f t="shared" ref="Q10:Q41" si="6">$I10      +$K10      +$M10      +$O10</f>
        <v>28943825</v>
      </c>
      <c r="R10" s="24">
        <f t="shared" ref="R10:R41" si="7">IF(($J10      =0),0,((($L10      -$J10      )/$J10      )*100))</f>
        <v>-75.218066674632581</v>
      </c>
      <c r="S10" s="25">
        <f t="shared" ref="S10:S41" si="8">IF(($K10      =0),0,((($M10      -$K10      )/$K10      )*100))</f>
        <v>918.57572425266005</v>
      </c>
      <c r="T10" s="24">
        <f t="shared" ref="T10:T41" si="9">IF(($E10      =0),0,(($P10      /$E10      )*100))</f>
        <v>64.079746306448044</v>
      </c>
      <c r="U10" s="26">
        <f t="shared" ref="U10:U41" si="10">IF(($E10      =0),0,(($Q10      /$E10      )*100))</f>
        <v>71.151761351065659</v>
      </c>
      <c r="V10" s="43">
        <v>10303000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10000000</v>
      </c>
      <c r="C13" s="42"/>
      <c r="D13" s="42"/>
      <c r="E13" s="42">
        <f t="shared" si="4"/>
        <v>10000000</v>
      </c>
      <c r="F13" s="43">
        <v>10000000</v>
      </c>
      <c r="G13" s="44">
        <v>10000000</v>
      </c>
      <c r="H13" s="43">
        <v>4025000</v>
      </c>
      <c r="I13" s="44">
        <v>525001</v>
      </c>
      <c r="J13" s="43"/>
      <c r="K13" s="44"/>
      <c r="L13" s="43">
        <v>2061000</v>
      </c>
      <c r="M13" s="44">
        <v>6149318</v>
      </c>
      <c r="N13" s="43"/>
      <c r="O13" s="44"/>
      <c r="P13" s="43">
        <f t="shared" si="5"/>
        <v>6086000</v>
      </c>
      <c r="Q13" s="44">
        <f t="shared" si="6"/>
        <v>6674319</v>
      </c>
      <c r="R13" s="24">
        <f t="shared" si="7"/>
        <v>0</v>
      </c>
      <c r="S13" s="25">
        <f t="shared" si="8"/>
        <v>0</v>
      </c>
      <c r="T13" s="24">
        <f t="shared" si="9"/>
        <v>60.86</v>
      </c>
      <c r="U13" s="26">
        <f t="shared" si="10"/>
        <v>66.743189999999998</v>
      </c>
      <c r="V13" s="43"/>
      <c r="W13" s="44"/>
    </row>
    <row r="14" spans="1:23" ht="13" x14ac:dyDescent="0.3">
      <c r="A14" s="23" t="s">
        <v>40</v>
      </c>
      <c r="B14" s="42">
        <v>100000</v>
      </c>
      <c r="C14" s="42"/>
      <c r="D14" s="42"/>
      <c r="E14" s="42">
        <f t="shared" si="4"/>
        <v>100000</v>
      </c>
      <c r="F14" s="43">
        <v>100000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20961000</v>
      </c>
      <c r="C23" s="42"/>
      <c r="D23" s="42"/>
      <c r="E23" s="42">
        <f t="shared" si="4"/>
        <v>20961000</v>
      </c>
      <c r="F23" s="43">
        <v>20961000</v>
      </c>
      <c r="G23" s="44">
        <v>20961000</v>
      </c>
      <c r="H23" s="43">
        <v>1448000</v>
      </c>
      <c r="I23" s="44">
        <v>148484</v>
      </c>
      <c r="J23" s="43">
        <v>12872000</v>
      </c>
      <c r="K23" s="44">
        <v>1149895</v>
      </c>
      <c r="L23" s="43"/>
      <c r="M23" s="44">
        <v>16712240</v>
      </c>
      <c r="N23" s="43"/>
      <c r="O23" s="44"/>
      <c r="P23" s="43">
        <f t="shared" si="5"/>
        <v>14320000</v>
      </c>
      <c r="Q23" s="44">
        <f t="shared" si="6"/>
        <v>18010619</v>
      </c>
      <c r="R23" s="24">
        <f t="shared" si="7"/>
        <v>-100</v>
      </c>
      <c r="S23" s="25">
        <f t="shared" si="8"/>
        <v>1353.3709599572135</v>
      </c>
      <c r="T23" s="24">
        <f t="shared" si="9"/>
        <v>68.31735127140881</v>
      </c>
      <c r="U23" s="26">
        <f t="shared" si="10"/>
        <v>85.924426315538383</v>
      </c>
      <c r="V23" s="43">
        <v>7399000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4048000</v>
      </c>
      <c r="C28" s="39">
        <f t="shared" si="11"/>
        <v>0</v>
      </c>
      <c r="D28" s="39">
        <f t="shared" si="11"/>
        <v>0</v>
      </c>
      <c r="E28" s="39">
        <f t="shared" si="11"/>
        <v>4048000</v>
      </c>
      <c r="F28" s="40">
        <f t="shared" si="11"/>
        <v>4048000</v>
      </c>
      <c r="G28" s="41">
        <f t="shared" si="11"/>
        <v>4048000</v>
      </c>
      <c r="H28" s="40">
        <f t="shared" si="11"/>
        <v>302000</v>
      </c>
      <c r="I28" s="41">
        <f t="shared" si="11"/>
        <v>702485</v>
      </c>
      <c r="J28" s="40">
        <f t="shared" si="11"/>
        <v>446000</v>
      </c>
      <c r="K28" s="41">
        <f t="shared" si="11"/>
        <v>1012733</v>
      </c>
      <c r="L28" s="40">
        <f t="shared" si="11"/>
        <v>957000</v>
      </c>
      <c r="M28" s="41">
        <f t="shared" si="11"/>
        <v>1045062</v>
      </c>
      <c r="N28" s="40">
        <f t="shared" si="11"/>
        <v>0</v>
      </c>
      <c r="O28" s="41">
        <f t="shared" si="11"/>
        <v>0</v>
      </c>
      <c r="P28" s="40">
        <f t="shared" si="11"/>
        <v>1705000</v>
      </c>
      <c r="Q28" s="41">
        <f t="shared" si="11"/>
        <v>2760280</v>
      </c>
      <c r="R28" s="20">
        <f t="shared" si="7"/>
        <v>114.57399103139014</v>
      </c>
      <c r="S28" s="21">
        <f t="shared" si="8"/>
        <v>3.1922530420160098</v>
      </c>
      <c r="T28" s="20">
        <f t="shared" si="9"/>
        <v>42.119565217391305</v>
      </c>
      <c r="U28" s="22">
        <f t="shared" si="10"/>
        <v>68.18873517786561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87000</v>
      </c>
      <c r="I31" s="44">
        <v>87166</v>
      </c>
      <c r="J31" s="43">
        <v>36000</v>
      </c>
      <c r="K31" s="44">
        <v>971284</v>
      </c>
      <c r="L31" s="43">
        <v>531000</v>
      </c>
      <c r="M31" s="44">
        <v>619092</v>
      </c>
      <c r="N31" s="43"/>
      <c r="O31" s="44"/>
      <c r="P31" s="43">
        <f t="shared" si="5"/>
        <v>654000</v>
      </c>
      <c r="Q31" s="44">
        <f t="shared" si="6"/>
        <v>1677542</v>
      </c>
      <c r="R31" s="24">
        <f t="shared" si="7"/>
        <v>1375</v>
      </c>
      <c r="S31" s="25">
        <f t="shared" si="8"/>
        <v>-36.260455232455186</v>
      </c>
      <c r="T31" s="24">
        <f t="shared" si="9"/>
        <v>24.222222222222221</v>
      </c>
      <c r="U31" s="26">
        <f t="shared" si="10"/>
        <v>62.131185185185188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1348000</v>
      </c>
      <c r="C33" s="42"/>
      <c r="D33" s="42"/>
      <c r="E33" s="42">
        <f t="shared" si="4"/>
        <v>1348000</v>
      </c>
      <c r="F33" s="43">
        <v>1348000</v>
      </c>
      <c r="G33" s="44">
        <v>1348000</v>
      </c>
      <c r="H33" s="43">
        <v>215000</v>
      </c>
      <c r="I33" s="44">
        <v>615319</v>
      </c>
      <c r="J33" s="43">
        <v>410000</v>
      </c>
      <c r="K33" s="44">
        <v>41449</v>
      </c>
      <c r="L33" s="43">
        <v>426000</v>
      </c>
      <c r="M33" s="44">
        <v>425970</v>
      </c>
      <c r="N33" s="43"/>
      <c r="O33" s="44"/>
      <c r="P33" s="43">
        <f t="shared" si="5"/>
        <v>1051000</v>
      </c>
      <c r="Q33" s="44">
        <f t="shared" si="6"/>
        <v>1082738</v>
      </c>
      <c r="R33" s="24">
        <f t="shared" si="7"/>
        <v>3.9024390243902438</v>
      </c>
      <c r="S33" s="25">
        <f t="shared" si="8"/>
        <v>927.69668749547645</v>
      </c>
      <c r="T33" s="24">
        <f t="shared" si="9"/>
        <v>77.967359050445111</v>
      </c>
      <c r="U33" s="26">
        <f t="shared" si="10"/>
        <v>80.321810089020772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14550000</v>
      </c>
      <c r="C43" s="45">
        <f t="shared" si="20"/>
        <v>0</v>
      </c>
      <c r="D43" s="45">
        <f t="shared" si="20"/>
        <v>0</v>
      </c>
      <c r="E43" s="45">
        <f t="shared" si="20"/>
        <v>14550000</v>
      </c>
      <c r="F43" s="46">
        <f t="shared" si="20"/>
        <v>14547000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14550000</v>
      </c>
      <c r="C44" s="39">
        <f t="shared" si="22"/>
        <v>0</v>
      </c>
      <c r="D44" s="39">
        <f t="shared" si="22"/>
        <v>0</v>
      </c>
      <c r="E44" s="39">
        <f t="shared" si="22"/>
        <v>14550000</v>
      </c>
      <c r="F44" s="40">
        <f t="shared" si="22"/>
        <v>14547000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13517000</v>
      </c>
      <c r="C54" s="42"/>
      <c r="D54" s="42"/>
      <c r="E54" s="42">
        <f t="shared" si="13"/>
        <v>13517000</v>
      </c>
      <c r="F54" s="43">
        <v>13517000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90338000</v>
      </c>
      <c r="C61" s="39">
        <f t="shared" si="26"/>
        <v>0</v>
      </c>
      <c r="D61" s="39">
        <f t="shared" si="26"/>
        <v>0</v>
      </c>
      <c r="E61" s="39">
        <f t="shared" si="26"/>
        <v>90338000</v>
      </c>
      <c r="F61" s="40">
        <f t="shared" si="26"/>
        <v>102548000</v>
      </c>
      <c r="G61" s="41">
        <f t="shared" si="26"/>
        <v>75688000</v>
      </c>
      <c r="H61" s="40">
        <f t="shared" si="26"/>
        <v>10956000</v>
      </c>
      <c r="I61" s="41">
        <f t="shared" si="26"/>
        <v>2509564</v>
      </c>
      <c r="J61" s="40">
        <f t="shared" si="26"/>
        <v>30056000</v>
      </c>
      <c r="K61" s="41">
        <f t="shared" si="26"/>
        <v>4648846</v>
      </c>
      <c r="L61" s="40">
        <f t="shared" si="26"/>
        <v>7166000</v>
      </c>
      <c r="M61" s="41">
        <f t="shared" si="26"/>
        <v>49230633</v>
      </c>
      <c r="N61" s="40">
        <f t="shared" si="26"/>
        <v>0</v>
      </c>
      <c r="O61" s="41">
        <f t="shared" si="26"/>
        <v>0</v>
      </c>
      <c r="P61" s="40">
        <f t="shared" si="26"/>
        <v>48178000</v>
      </c>
      <c r="Q61" s="41">
        <f t="shared" si="26"/>
        <v>56389043</v>
      </c>
      <c r="R61" s="20">
        <f t="shared" si="16"/>
        <v>-76.157838701091293</v>
      </c>
      <c r="S61" s="21">
        <f t="shared" si="17"/>
        <v>958.98610106680235</v>
      </c>
      <c r="T61" s="20">
        <f t="shared" si="18"/>
        <v>53.330824237862252</v>
      </c>
      <c r="U61" s="22">
        <f t="shared" si="19"/>
        <v>62.420070180876266</v>
      </c>
      <c r="V61" s="40">
        <f t="shared" ref="V61:W61" si="27">+V8+V43</f>
        <v>17702000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90338000</v>
      </c>
      <c r="C65" s="48">
        <f t="shared" si="30"/>
        <v>0</v>
      </c>
      <c r="D65" s="48">
        <f t="shared" si="30"/>
        <v>0</v>
      </c>
      <c r="E65" s="48">
        <f t="shared" si="30"/>
        <v>90338000</v>
      </c>
      <c r="F65" s="49">
        <f t="shared" si="30"/>
        <v>102548000</v>
      </c>
      <c r="G65" s="50">
        <f t="shared" si="30"/>
        <v>75688000</v>
      </c>
      <c r="H65" s="49">
        <f t="shared" si="30"/>
        <v>10956000</v>
      </c>
      <c r="I65" s="50">
        <f t="shared" si="30"/>
        <v>2509564</v>
      </c>
      <c r="J65" s="49">
        <f t="shared" si="30"/>
        <v>30056000</v>
      </c>
      <c r="K65" s="50">
        <f t="shared" si="30"/>
        <v>4648846</v>
      </c>
      <c r="L65" s="49">
        <f t="shared" si="30"/>
        <v>7166000</v>
      </c>
      <c r="M65" s="51">
        <f t="shared" si="30"/>
        <v>49230633</v>
      </c>
      <c r="N65" s="49">
        <f t="shared" si="30"/>
        <v>0</v>
      </c>
      <c r="O65" s="50">
        <f t="shared" si="30"/>
        <v>0</v>
      </c>
      <c r="P65" s="49">
        <f t="shared" si="30"/>
        <v>48178000</v>
      </c>
      <c r="Q65" s="50">
        <f t="shared" si="30"/>
        <v>56389043</v>
      </c>
      <c r="R65" s="34">
        <f t="shared" si="16"/>
        <v>-76.157838701091293</v>
      </c>
      <c r="S65" s="35">
        <f t="shared" si="17"/>
        <v>958.98610106680235</v>
      </c>
      <c r="T65" s="34">
        <f t="shared" si="18"/>
        <v>53.330824237862252</v>
      </c>
      <c r="U65" s="35">
        <f t="shared" si="19"/>
        <v>62.420070180876266</v>
      </c>
      <c r="V65" s="49">
        <f>+V61+V62</f>
        <v>17702000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40420000</v>
      </c>
      <c r="C8" s="36">
        <f t="shared" si="0"/>
        <v>-18972000</v>
      </c>
      <c r="D8" s="36">
        <f t="shared" si="0"/>
        <v>0</v>
      </c>
      <c r="E8" s="36">
        <f t="shared" si="0"/>
        <v>21448000</v>
      </c>
      <c r="F8" s="37">
        <f t="shared" si="0"/>
        <v>29638000</v>
      </c>
      <c r="G8" s="38">
        <f t="shared" si="0"/>
        <v>10998000</v>
      </c>
      <c r="H8" s="37">
        <f t="shared" si="0"/>
        <v>459000</v>
      </c>
      <c r="I8" s="38">
        <f t="shared" si="0"/>
        <v>1998959</v>
      </c>
      <c r="J8" s="37">
        <f t="shared" si="0"/>
        <v>670000</v>
      </c>
      <c r="K8" s="38">
        <f t="shared" si="0"/>
        <v>653364</v>
      </c>
      <c r="L8" s="37">
        <f t="shared" si="0"/>
        <v>7386000</v>
      </c>
      <c r="M8" s="38">
        <f t="shared" si="0"/>
        <v>4542508</v>
      </c>
      <c r="N8" s="37">
        <f t="shared" si="0"/>
        <v>0</v>
      </c>
      <c r="O8" s="38">
        <f t="shared" si="0"/>
        <v>0</v>
      </c>
      <c r="P8" s="37">
        <f t="shared" si="0"/>
        <v>8515000</v>
      </c>
      <c r="Q8" s="38">
        <f t="shared" si="0"/>
        <v>7194831</v>
      </c>
      <c r="R8" s="16">
        <f>IF(($J8       =0),0,((($L8       -$J8       )/$J8       )*100))</f>
        <v>1002.3880597014925</v>
      </c>
      <c r="S8" s="17">
        <f>IF(($K8       =0),0,((($M8       -$K8       )/$K8       )*100))</f>
        <v>595.24920258844998</v>
      </c>
      <c r="T8" s="16">
        <f>IF(($E8       =0),0,(($P8       /$E8       )*100))</f>
        <v>39.700671391271911</v>
      </c>
      <c r="U8" s="18">
        <f>IF(($E8       =0),0,(($Q8       /$E8       )*100))</f>
        <v>33.545463446475196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37420000</v>
      </c>
      <c r="C9" s="39">
        <f t="shared" si="2"/>
        <v>-18972000</v>
      </c>
      <c r="D9" s="39">
        <f t="shared" si="2"/>
        <v>0</v>
      </c>
      <c r="E9" s="39">
        <f t="shared" si="2"/>
        <v>18448000</v>
      </c>
      <c r="F9" s="40">
        <f t="shared" si="2"/>
        <v>26638000</v>
      </c>
      <c r="G9" s="41">
        <f t="shared" si="2"/>
        <v>7998000</v>
      </c>
      <c r="H9" s="40">
        <f t="shared" si="2"/>
        <v>316000</v>
      </c>
      <c r="I9" s="41">
        <f t="shared" si="2"/>
        <v>1856564</v>
      </c>
      <c r="J9" s="40">
        <f t="shared" si="2"/>
        <v>467000</v>
      </c>
      <c r="K9" s="41">
        <f t="shared" si="2"/>
        <v>450019</v>
      </c>
      <c r="L9" s="40">
        <f t="shared" si="2"/>
        <v>7060000</v>
      </c>
      <c r="M9" s="41">
        <f t="shared" si="2"/>
        <v>4216367</v>
      </c>
      <c r="N9" s="40">
        <f t="shared" si="2"/>
        <v>0</v>
      </c>
      <c r="O9" s="41">
        <f t="shared" si="2"/>
        <v>0</v>
      </c>
      <c r="P9" s="40">
        <f t="shared" si="2"/>
        <v>7843000</v>
      </c>
      <c r="Q9" s="41">
        <f t="shared" si="2"/>
        <v>6522950</v>
      </c>
      <c r="R9" s="20">
        <f>IF(($J9       =0),0,((($L9       -$J9       )/$J9       )*100))</f>
        <v>1411.7773019271949</v>
      </c>
      <c r="S9" s="21">
        <f>IF(($K9       =0),0,((($M9       -$K9       )/$K9       )*100))</f>
        <v>836.93088514040517</v>
      </c>
      <c r="T9" s="20">
        <f>IF(($E9       =0),0,(($P9       /$E9       )*100))</f>
        <v>42.514093668690371</v>
      </c>
      <c r="U9" s="22">
        <f>IF(($E9       =0),0,(($Q9       /$E9       )*100))</f>
        <v>35.358575455333913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19970000</v>
      </c>
      <c r="C10" s="42">
        <v>-18972000</v>
      </c>
      <c r="D10" s="42"/>
      <c r="E10" s="42">
        <f t="shared" ref="E10:E41" si="4">$B10      +$C10      +$D10</f>
        <v>998000</v>
      </c>
      <c r="F10" s="43">
        <v>9188000</v>
      </c>
      <c r="G10" s="44">
        <v>998000</v>
      </c>
      <c r="H10" s="43">
        <v>316000</v>
      </c>
      <c r="I10" s="44">
        <v>372103</v>
      </c>
      <c r="J10" s="43">
        <v>467000</v>
      </c>
      <c r="K10" s="44">
        <v>450019</v>
      </c>
      <c r="L10" s="43">
        <v>60000</v>
      </c>
      <c r="M10" s="44">
        <v>181327</v>
      </c>
      <c r="N10" s="43"/>
      <c r="O10" s="44"/>
      <c r="P10" s="43">
        <f t="shared" ref="P10:P41" si="5">$H10      +$J10      +$L10      +$N10</f>
        <v>843000</v>
      </c>
      <c r="Q10" s="44">
        <f t="shared" ref="Q10:Q41" si="6">$I10      +$K10      +$M10      +$O10</f>
        <v>1003449</v>
      </c>
      <c r="R10" s="24">
        <f t="shared" ref="R10:R41" si="7">IF(($J10      =0),0,((($L10      -$J10      )/$J10      )*100))</f>
        <v>-87.15203426124198</v>
      </c>
      <c r="S10" s="25">
        <f t="shared" ref="S10:S41" si="8">IF(($K10      =0),0,((($M10      -$K10      )/$K10      )*100))</f>
        <v>-59.706812379032883</v>
      </c>
      <c r="T10" s="24">
        <f t="shared" ref="T10:T41" si="9">IF(($E10      =0),0,(($P10      /$E10      )*100))</f>
        <v>84.468937875751507</v>
      </c>
      <c r="U10" s="26">
        <f t="shared" ref="U10:U41" si="10">IF(($E10      =0),0,(($Q10      /$E10      )*100))</f>
        <v>100.54599198396794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17450000</v>
      </c>
      <c r="C23" s="42"/>
      <c r="D23" s="42"/>
      <c r="E23" s="42">
        <f t="shared" si="4"/>
        <v>17450000</v>
      </c>
      <c r="F23" s="43">
        <v>17450000</v>
      </c>
      <c r="G23" s="44">
        <v>7000000</v>
      </c>
      <c r="H23" s="43"/>
      <c r="I23" s="44">
        <v>1484461</v>
      </c>
      <c r="J23" s="43"/>
      <c r="K23" s="44"/>
      <c r="L23" s="43">
        <v>7000000</v>
      </c>
      <c r="M23" s="44">
        <v>4035040</v>
      </c>
      <c r="N23" s="43"/>
      <c r="O23" s="44"/>
      <c r="P23" s="43">
        <f t="shared" si="5"/>
        <v>7000000</v>
      </c>
      <c r="Q23" s="44">
        <f t="shared" si="6"/>
        <v>5519501</v>
      </c>
      <c r="R23" s="24">
        <f t="shared" si="7"/>
        <v>0</v>
      </c>
      <c r="S23" s="25">
        <f t="shared" si="8"/>
        <v>0</v>
      </c>
      <c r="T23" s="24">
        <f t="shared" si="9"/>
        <v>40.114613180515754</v>
      </c>
      <c r="U23" s="26">
        <f t="shared" si="10"/>
        <v>31.630378223495704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143000</v>
      </c>
      <c r="I28" s="41">
        <f t="shared" si="11"/>
        <v>142395</v>
      </c>
      <c r="J28" s="40">
        <f t="shared" si="11"/>
        <v>203000</v>
      </c>
      <c r="K28" s="41">
        <f t="shared" si="11"/>
        <v>203345</v>
      </c>
      <c r="L28" s="40">
        <f t="shared" si="11"/>
        <v>326000</v>
      </c>
      <c r="M28" s="41">
        <f t="shared" si="11"/>
        <v>326141</v>
      </c>
      <c r="N28" s="40">
        <f t="shared" si="11"/>
        <v>0</v>
      </c>
      <c r="O28" s="41">
        <f t="shared" si="11"/>
        <v>0</v>
      </c>
      <c r="P28" s="40">
        <f t="shared" si="11"/>
        <v>672000</v>
      </c>
      <c r="Q28" s="41">
        <f t="shared" si="11"/>
        <v>671881</v>
      </c>
      <c r="R28" s="20">
        <f t="shared" si="7"/>
        <v>60.591133004926114</v>
      </c>
      <c r="S28" s="21">
        <f t="shared" si="8"/>
        <v>60.388010523986324</v>
      </c>
      <c r="T28" s="20">
        <f t="shared" si="9"/>
        <v>22.400000000000002</v>
      </c>
      <c r="U28" s="22">
        <f t="shared" si="10"/>
        <v>22.396033333333335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143000</v>
      </c>
      <c r="I31" s="44">
        <v>142395</v>
      </c>
      <c r="J31" s="43">
        <v>203000</v>
      </c>
      <c r="K31" s="44">
        <v>203345</v>
      </c>
      <c r="L31" s="43">
        <v>326000</v>
      </c>
      <c r="M31" s="44">
        <v>326141</v>
      </c>
      <c r="N31" s="43"/>
      <c r="O31" s="44"/>
      <c r="P31" s="43">
        <f t="shared" si="5"/>
        <v>672000</v>
      </c>
      <c r="Q31" s="44">
        <f t="shared" si="6"/>
        <v>671881</v>
      </c>
      <c r="R31" s="24">
        <f t="shared" si="7"/>
        <v>60.591133004926114</v>
      </c>
      <c r="S31" s="25">
        <f t="shared" si="8"/>
        <v>60.388010523986324</v>
      </c>
      <c r="T31" s="24">
        <f t="shared" si="9"/>
        <v>22.400000000000002</v>
      </c>
      <c r="U31" s="26">
        <f t="shared" si="10"/>
        <v>22.396033333333335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21654000</v>
      </c>
      <c r="C43" s="45">
        <f t="shared" si="20"/>
        <v>0</v>
      </c>
      <c r="D43" s="45">
        <f t="shared" si="20"/>
        <v>0</v>
      </c>
      <c r="E43" s="45">
        <f t="shared" si="20"/>
        <v>21654000</v>
      </c>
      <c r="F43" s="46">
        <f t="shared" si="20"/>
        <v>21652000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21654000</v>
      </c>
      <c r="C44" s="39">
        <f t="shared" si="22"/>
        <v>0</v>
      </c>
      <c r="D44" s="39">
        <f t="shared" si="22"/>
        <v>0</v>
      </c>
      <c r="E44" s="39">
        <f t="shared" si="22"/>
        <v>21654000</v>
      </c>
      <c r="F44" s="40">
        <f t="shared" si="22"/>
        <v>21652000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15000000</v>
      </c>
      <c r="C45" s="42"/>
      <c r="D45" s="42"/>
      <c r="E45" s="42">
        <f t="shared" si="13"/>
        <v>15000000</v>
      </c>
      <c r="F45" s="43">
        <v>15000000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16000</v>
      </c>
      <c r="C46" s="42"/>
      <c r="D46" s="42"/>
      <c r="E46" s="42">
        <f t="shared" si="13"/>
        <v>16000</v>
      </c>
      <c r="F46" s="43">
        <v>14000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6638000</v>
      </c>
      <c r="C54" s="42"/>
      <c r="D54" s="42"/>
      <c r="E54" s="42">
        <f t="shared" si="13"/>
        <v>6638000</v>
      </c>
      <c r="F54" s="43">
        <v>6638000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62074000</v>
      </c>
      <c r="C61" s="39">
        <f t="shared" si="26"/>
        <v>-18972000</v>
      </c>
      <c r="D61" s="39">
        <f t="shared" si="26"/>
        <v>0</v>
      </c>
      <c r="E61" s="39">
        <f t="shared" si="26"/>
        <v>43102000</v>
      </c>
      <c r="F61" s="40">
        <f t="shared" si="26"/>
        <v>51290000</v>
      </c>
      <c r="G61" s="41">
        <f t="shared" si="26"/>
        <v>10998000</v>
      </c>
      <c r="H61" s="40">
        <f t="shared" si="26"/>
        <v>459000</v>
      </c>
      <c r="I61" s="41">
        <f t="shared" si="26"/>
        <v>1998959</v>
      </c>
      <c r="J61" s="40">
        <f t="shared" si="26"/>
        <v>670000</v>
      </c>
      <c r="K61" s="41">
        <f t="shared" si="26"/>
        <v>653364</v>
      </c>
      <c r="L61" s="40">
        <f t="shared" si="26"/>
        <v>7386000</v>
      </c>
      <c r="M61" s="41">
        <f t="shared" si="26"/>
        <v>4542508</v>
      </c>
      <c r="N61" s="40">
        <f t="shared" si="26"/>
        <v>0</v>
      </c>
      <c r="O61" s="41">
        <f t="shared" si="26"/>
        <v>0</v>
      </c>
      <c r="P61" s="40">
        <f t="shared" si="26"/>
        <v>8515000</v>
      </c>
      <c r="Q61" s="41">
        <f t="shared" si="26"/>
        <v>7194831</v>
      </c>
      <c r="R61" s="20">
        <f t="shared" si="16"/>
        <v>1002.3880597014925</v>
      </c>
      <c r="S61" s="21">
        <f t="shared" si="17"/>
        <v>595.24920258844998</v>
      </c>
      <c r="T61" s="20">
        <f t="shared" si="18"/>
        <v>19.755463783583128</v>
      </c>
      <c r="U61" s="22">
        <f t="shared" si="19"/>
        <v>16.692568790311356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62074000</v>
      </c>
      <c r="C65" s="48">
        <f t="shared" si="30"/>
        <v>-18972000</v>
      </c>
      <c r="D65" s="48">
        <f t="shared" si="30"/>
        <v>0</v>
      </c>
      <c r="E65" s="48">
        <f t="shared" si="30"/>
        <v>43102000</v>
      </c>
      <c r="F65" s="49">
        <f t="shared" si="30"/>
        <v>51290000</v>
      </c>
      <c r="G65" s="50">
        <f t="shared" si="30"/>
        <v>10998000</v>
      </c>
      <c r="H65" s="49">
        <f t="shared" si="30"/>
        <v>459000</v>
      </c>
      <c r="I65" s="50">
        <f t="shared" si="30"/>
        <v>1998959</v>
      </c>
      <c r="J65" s="49">
        <f t="shared" si="30"/>
        <v>670000</v>
      </c>
      <c r="K65" s="50">
        <f t="shared" si="30"/>
        <v>653364</v>
      </c>
      <c r="L65" s="49">
        <f t="shared" si="30"/>
        <v>7386000</v>
      </c>
      <c r="M65" s="51">
        <f t="shared" si="30"/>
        <v>4542508</v>
      </c>
      <c r="N65" s="49">
        <f t="shared" si="30"/>
        <v>0</v>
      </c>
      <c r="O65" s="50">
        <f t="shared" si="30"/>
        <v>0</v>
      </c>
      <c r="P65" s="49">
        <f t="shared" si="30"/>
        <v>8515000</v>
      </c>
      <c r="Q65" s="50">
        <f t="shared" si="30"/>
        <v>7194831</v>
      </c>
      <c r="R65" s="34">
        <f t="shared" si="16"/>
        <v>1002.3880597014925</v>
      </c>
      <c r="S65" s="35">
        <f t="shared" si="17"/>
        <v>595.24920258844998</v>
      </c>
      <c r="T65" s="34">
        <f t="shared" si="18"/>
        <v>19.755463783583128</v>
      </c>
      <c r="U65" s="35">
        <f t="shared" si="19"/>
        <v>16.692568790311356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602880000</v>
      </c>
      <c r="C8" s="36">
        <f t="shared" si="0"/>
        <v>0</v>
      </c>
      <c r="D8" s="36">
        <f t="shared" si="0"/>
        <v>0</v>
      </c>
      <c r="E8" s="36">
        <f t="shared" si="0"/>
        <v>602880000</v>
      </c>
      <c r="F8" s="37">
        <f t="shared" si="0"/>
        <v>553798000</v>
      </c>
      <c r="G8" s="38">
        <f t="shared" si="0"/>
        <v>515338000</v>
      </c>
      <c r="H8" s="37">
        <f t="shared" si="0"/>
        <v>64328000</v>
      </c>
      <c r="I8" s="38">
        <f t="shared" si="0"/>
        <v>52807802</v>
      </c>
      <c r="J8" s="37">
        <f t="shared" si="0"/>
        <v>85914000</v>
      </c>
      <c r="K8" s="38">
        <f t="shared" si="0"/>
        <v>81435768</v>
      </c>
      <c r="L8" s="37">
        <f t="shared" si="0"/>
        <v>60916000</v>
      </c>
      <c r="M8" s="38">
        <f t="shared" si="0"/>
        <v>97705442</v>
      </c>
      <c r="N8" s="37">
        <f t="shared" si="0"/>
        <v>0</v>
      </c>
      <c r="O8" s="38">
        <f t="shared" si="0"/>
        <v>0</v>
      </c>
      <c r="P8" s="37">
        <f t="shared" si="0"/>
        <v>211158000</v>
      </c>
      <c r="Q8" s="38">
        <f t="shared" si="0"/>
        <v>231949012</v>
      </c>
      <c r="R8" s="16">
        <f>IF(($J8       =0),0,((($L8       -$J8       )/$J8       )*100))</f>
        <v>-29.096538398863981</v>
      </c>
      <c r="S8" s="17">
        <f>IF(($K8       =0),0,((($M8       -$K8       )/$K8       )*100))</f>
        <v>19.978535721551737</v>
      </c>
      <c r="T8" s="16">
        <f>IF(($E8       =0),0,(($P8       /$E8       )*100))</f>
        <v>35.02488057324841</v>
      </c>
      <c r="U8" s="18">
        <f>IF(($E8       =0),0,(($Q8       /$E8       )*100))</f>
        <v>38.473495886411889</v>
      </c>
      <c r="V8" s="37">
        <f t="shared" ref="V8:W8" si="1">+V9+V28</f>
        <v>20556000</v>
      </c>
      <c r="W8" s="38">
        <f t="shared" si="1"/>
        <v>525000</v>
      </c>
    </row>
    <row r="9" spans="1:23" ht="13" x14ac:dyDescent="0.3">
      <c r="A9" s="19" t="s">
        <v>35</v>
      </c>
      <c r="B9" s="39">
        <f t="shared" ref="B9:Q9" si="2">SUM(B10:B27)</f>
        <v>599356000</v>
      </c>
      <c r="C9" s="39">
        <f t="shared" si="2"/>
        <v>0</v>
      </c>
      <c r="D9" s="39">
        <f t="shared" si="2"/>
        <v>0</v>
      </c>
      <c r="E9" s="39">
        <f t="shared" si="2"/>
        <v>599356000</v>
      </c>
      <c r="F9" s="40">
        <f t="shared" si="2"/>
        <v>550960000</v>
      </c>
      <c r="G9" s="41">
        <f t="shared" si="2"/>
        <v>512500000</v>
      </c>
      <c r="H9" s="40">
        <f t="shared" si="2"/>
        <v>64074000</v>
      </c>
      <c r="I9" s="41">
        <f t="shared" si="2"/>
        <v>52654084</v>
      </c>
      <c r="J9" s="40">
        <f t="shared" si="2"/>
        <v>84074000</v>
      </c>
      <c r="K9" s="41">
        <f t="shared" si="2"/>
        <v>79914027</v>
      </c>
      <c r="L9" s="40">
        <f t="shared" si="2"/>
        <v>60404000</v>
      </c>
      <c r="M9" s="41">
        <f t="shared" si="2"/>
        <v>97164751</v>
      </c>
      <c r="N9" s="40">
        <f t="shared" si="2"/>
        <v>0</v>
      </c>
      <c r="O9" s="41">
        <f t="shared" si="2"/>
        <v>0</v>
      </c>
      <c r="P9" s="40">
        <f t="shared" si="2"/>
        <v>208552000</v>
      </c>
      <c r="Q9" s="41">
        <f t="shared" si="2"/>
        <v>229732862</v>
      </c>
      <c r="R9" s="20">
        <f>IF(($J9       =0),0,((($L9       -$J9       )/$J9       )*100))</f>
        <v>-28.153769298475151</v>
      </c>
      <c r="S9" s="21">
        <f>IF(($K9       =0),0,((($M9       -$K9       )/$K9       )*100))</f>
        <v>21.586603313082946</v>
      </c>
      <c r="T9" s="20">
        <f>IF(($E9       =0),0,(($P9       /$E9       )*100))</f>
        <v>34.796014388777287</v>
      </c>
      <c r="U9" s="22">
        <f>IF(($E9       =0),0,(($Q9       /$E9       )*100))</f>
        <v>38.329951147565055</v>
      </c>
      <c r="V9" s="40">
        <f t="shared" ref="V9:W9" si="3">SUM(V10:V27)</f>
        <v>14883000</v>
      </c>
      <c r="W9" s="41">
        <f t="shared" si="3"/>
        <v>525000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235430000</v>
      </c>
      <c r="C12" s="42"/>
      <c r="D12" s="42"/>
      <c r="E12" s="42">
        <f t="shared" si="4"/>
        <v>235430000</v>
      </c>
      <c r="F12" s="43">
        <v>235430000</v>
      </c>
      <c r="G12" s="44">
        <v>214430000</v>
      </c>
      <c r="H12" s="43">
        <v>9399000</v>
      </c>
      <c r="I12" s="44">
        <v>10866785</v>
      </c>
      <c r="J12" s="43">
        <v>14221000</v>
      </c>
      <c r="K12" s="44">
        <v>16490727</v>
      </c>
      <c r="L12" s="43">
        <v>8175000</v>
      </c>
      <c r="M12" s="44">
        <v>9953020</v>
      </c>
      <c r="N12" s="43"/>
      <c r="O12" s="44"/>
      <c r="P12" s="43">
        <f t="shared" si="5"/>
        <v>31795000</v>
      </c>
      <c r="Q12" s="44">
        <f t="shared" si="6"/>
        <v>37310532</v>
      </c>
      <c r="R12" s="24">
        <f t="shared" si="7"/>
        <v>-42.514591097672458</v>
      </c>
      <c r="S12" s="25">
        <f t="shared" si="8"/>
        <v>-39.644747014488807</v>
      </c>
      <c r="T12" s="24">
        <f t="shared" si="9"/>
        <v>13.505075818714692</v>
      </c>
      <c r="U12" s="26">
        <f t="shared" si="10"/>
        <v>15.847823981650597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315530000</v>
      </c>
      <c r="C26" s="42"/>
      <c r="D26" s="42"/>
      <c r="E26" s="42">
        <f t="shared" si="4"/>
        <v>315530000</v>
      </c>
      <c r="F26" s="43">
        <v>315530000</v>
      </c>
      <c r="G26" s="44">
        <v>298070000</v>
      </c>
      <c r="H26" s="43">
        <v>54675000</v>
      </c>
      <c r="I26" s="44">
        <v>40499270</v>
      </c>
      <c r="J26" s="43">
        <v>69853000</v>
      </c>
      <c r="K26" s="44">
        <v>53959582</v>
      </c>
      <c r="L26" s="43">
        <v>52229000</v>
      </c>
      <c r="M26" s="44">
        <v>73173393</v>
      </c>
      <c r="N26" s="43"/>
      <c r="O26" s="44"/>
      <c r="P26" s="43">
        <f t="shared" si="5"/>
        <v>176757000</v>
      </c>
      <c r="Q26" s="44">
        <f t="shared" si="6"/>
        <v>167632245</v>
      </c>
      <c r="R26" s="24">
        <f t="shared" si="7"/>
        <v>-25.230126121999053</v>
      </c>
      <c r="S26" s="25">
        <f t="shared" si="8"/>
        <v>35.607783247839095</v>
      </c>
      <c r="T26" s="24">
        <f t="shared" si="9"/>
        <v>56.019079009919814</v>
      </c>
      <c r="U26" s="26">
        <f t="shared" si="10"/>
        <v>53.127197096947988</v>
      </c>
      <c r="V26" s="43">
        <v>14883000</v>
      </c>
      <c r="W26" s="44">
        <v>525000</v>
      </c>
    </row>
    <row r="27" spans="1:23" ht="13" x14ac:dyDescent="0.3">
      <c r="A27" s="23" t="s">
        <v>53</v>
      </c>
      <c r="B27" s="42">
        <v>48396000</v>
      </c>
      <c r="C27" s="42"/>
      <c r="D27" s="42"/>
      <c r="E27" s="42">
        <f t="shared" si="4"/>
        <v>48396000</v>
      </c>
      <c r="F27" s="43"/>
      <c r="G27" s="44"/>
      <c r="H27" s="43"/>
      <c r="I27" s="44">
        <v>1288029</v>
      </c>
      <c r="J27" s="43"/>
      <c r="K27" s="44">
        <v>9463718</v>
      </c>
      <c r="L27" s="43"/>
      <c r="M27" s="44">
        <v>14038338</v>
      </c>
      <c r="N27" s="43"/>
      <c r="O27" s="44"/>
      <c r="P27" s="43">
        <f t="shared" si="5"/>
        <v>0</v>
      </c>
      <c r="Q27" s="44">
        <f t="shared" si="6"/>
        <v>24790085</v>
      </c>
      <c r="R27" s="24">
        <f t="shared" si="7"/>
        <v>0</v>
      </c>
      <c r="S27" s="25">
        <f t="shared" si="8"/>
        <v>48.338507127959645</v>
      </c>
      <c r="T27" s="24">
        <f t="shared" si="9"/>
        <v>0</v>
      </c>
      <c r="U27" s="26">
        <f t="shared" si="10"/>
        <v>51.223417224564017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3524000</v>
      </c>
      <c r="C28" s="39">
        <f t="shared" si="11"/>
        <v>0</v>
      </c>
      <c r="D28" s="39">
        <f t="shared" si="11"/>
        <v>0</v>
      </c>
      <c r="E28" s="39">
        <f t="shared" si="11"/>
        <v>3524000</v>
      </c>
      <c r="F28" s="40">
        <f t="shared" si="11"/>
        <v>2838000</v>
      </c>
      <c r="G28" s="41">
        <f t="shared" si="11"/>
        <v>2838000</v>
      </c>
      <c r="H28" s="40">
        <f t="shared" si="11"/>
        <v>254000</v>
      </c>
      <c r="I28" s="41">
        <f t="shared" si="11"/>
        <v>153718</v>
      </c>
      <c r="J28" s="40">
        <f t="shared" si="11"/>
        <v>1840000</v>
      </c>
      <c r="K28" s="41">
        <f t="shared" si="11"/>
        <v>1521741</v>
      </c>
      <c r="L28" s="40">
        <f t="shared" si="11"/>
        <v>512000</v>
      </c>
      <c r="M28" s="41">
        <f t="shared" si="11"/>
        <v>540691</v>
      </c>
      <c r="N28" s="40">
        <f t="shared" si="11"/>
        <v>0</v>
      </c>
      <c r="O28" s="41">
        <f t="shared" si="11"/>
        <v>0</v>
      </c>
      <c r="P28" s="40">
        <f t="shared" si="11"/>
        <v>2606000</v>
      </c>
      <c r="Q28" s="41">
        <f t="shared" si="11"/>
        <v>2216150</v>
      </c>
      <c r="R28" s="20">
        <f t="shared" si="7"/>
        <v>-72.173913043478265</v>
      </c>
      <c r="S28" s="21">
        <f t="shared" si="8"/>
        <v>-64.468920795325886</v>
      </c>
      <c r="T28" s="20">
        <f t="shared" si="9"/>
        <v>73.950056753688983</v>
      </c>
      <c r="U28" s="22">
        <f t="shared" si="10"/>
        <v>62.887343927355275</v>
      </c>
      <c r="V28" s="40">
        <f t="shared" ref="V28:W28" si="12">SUM(V29:V42)</f>
        <v>5673000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>
        <v>5673000</v>
      </c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254000</v>
      </c>
      <c r="I31" s="44">
        <v>153661</v>
      </c>
      <c r="J31" s="43">
        <v>1736000</v>
      </c>
      <c r="K31" s="44">
        <v>972230</v>
      </c>
      <c r="L31" s="43"/>
      <c r="M31" s="44">
        <v>25980</v>
      </c>
      <c r="N31" s="43"/>
      <c r="O31" s="44"/>
      <c r="P31" s="43">
        <f t="shared" si="5"/>
        <v>1990000</v>
      </c>
      <c r="Q31" s="44">
        <f t="shared" si="6"/>
        <v>1151871</v>
      </c>
      <c r="R31" s="24">
        <f t="shared" si="7"/>
        <v>-100</v>
      </c>
      <c r="S31" s="25">
        <f t="shared" si="8"/>
        <v>-97.32779280622897</v>
      </c>
      <c r="T31" s="24">
        <f t="shared" si="9"/>
        <v>99.5</v>
      </c>
      <c r="U31" s="26">
        <f t="shared" si="10"/>
        <v>57.593550000000008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1524000</v>
      </c>
      <c r="C33" s="42"/>
      <c r="D33" s="42"/>
      <c r="E33" s="42">
        <f t="shared" si="4"/>
        <v>1524000</v>
      </c>
      <c r="F33" s="43">
        <v>838000</v>
      </c>
      <c r="G33" s="44">
        <v>838000</v>
      </c>
      <c r="H33" s="43"/>
      <c r="I33" s="44">
        <v>57</v>
      </c>
      <c r="J33" s="43">
        <v>104000</v>
      </c>
      <c r="K33" s="44">
        <v>549511</v>
      </c>
      <c r="L33" s="43">
        <v>512000</v>
      </c>
      <c r="M33" s="44">
        <v>514711</v>
      </c>
      <c r="N33" s="43"/>
      <c r="O33" s="44"/>
      <c r="P33" s="43">
        <f t="shared" si="5"/>
        <v>616000</v>
      </c>
      <c r="Q33" s="44">
        <f t="shared" si="6"/>
        <v>1064279</v>
      </c>
      <c r="R33" s="24">
        <f t="shared" si="7"/>
        <v>392.30769230769226</v>
      </c>
      <c r="S33" s="25">
        <f t="shared" si="8"/>
        <v>-6.3329032539839973</v>
      </c>
      <c r="T33" s="24">
        <f t="shared" si="9"/>
        <v>40.419947506561684</v>
      </c>
      <c r="U33" s="26">
        <f t="shared" si="10"/>
        <v>69.834580052493436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7522000</v>
      </c>
      <c r="C43" s="45">
        <f t="shared" si="20"/>
        <v>0</v>
      </c>
      <c r="D43" s="45">
        <f t="shared" si="20"/>
        <v>0</v>
      </c>
      <c r="E43" s="45">
        <f t="shared" si="20"/>
        <v>7522000</v>
      </c>
      <c r="F43" s="46">
        <f t="shared" si="20"/>
        <v>7006000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7522000</v>
      </c>
      <c r="C44" s="39">
        <f t="shared" si="22"/>
        <v>0</v>
      </c>
      <c r="D44" s="39">
        <f t="shared" si="22"/>
        <v>0</v>
      </c>
      <c r="E44" s="39">
        <f t="shared" si="22"/>
        <v>7522000</v>
      </c>
      <c r="F44" s="40">
        <f t="shared" si="22"/>
        <v>7006000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5682000</v>
      </c>
      <c r="C46" s="42"/>
      <c r="D46" s="42"/>
      <c r="E46" s="42">
        <f t="shared" si="13"/>
        <v>5682000</v>
      </c>
      <c r="F46" s="43">
        <v>5166000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1840000</v>
      </c>
      <c r="C47" s="42"/>
      <c r="D47" s="42"/>
      <c r="E47" s="42">
        <f t="shared" si="13"/>
        <v>1840000</v>
      </c>
      <c r="F47" s="43">
        <v>1840000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610402000</v>
      </c>
      <c r="C61" s="39">
        <f t="shared" si="26"/>
        <v>0</v>
      </c>
      <c r="D61" s="39">
        <f t="shared" si="26"/>
        <v>0</v>
      </c>
      <c r="E61" s="39">
        <f t="shared" si="26"/>
        <v>610402000</v>
      </c>
      <c r="F61" s="40">
        <f t="shared" si="26"/>
        <v>560804000</v>
      </c>
      <c r="G61" s="41">
        <f t="shared" si="26"/>
        <v>515338000</v>
      </c>
      <c r="H61" s="40">
        <f t="shared" si="26"/>
        <v>64328000</v>
      </c>
      <c r="I61" s="41">
        <f t="shared" si="26"/>
        <v>52807802</v>
      </c>
      <c r="J61" s="40">
        <f t="shared" si="26"/>
        <v>85914000</v>
      </c>
      <c r="K61" s="41">
        <f t="shared" si="26"/>
        <v>81435768</v>
      </c>
      <c r="L61" s="40">
        <f t="shared" si="26"/>
        <v>60916000</v>
      </c>
      <c r="M61" s="41">
        <f t="shared" si="26"/>
        <v>97705442</v>
      </c>
      <c r="N61" s="40">
        <f t="shared" si="26"/>
        <v>0</v>
      </c>
      <c r="O61" s="41">
        <f t="shared" si="26"/>
        <v>0</v>
      </c>
      <c r="P61" s="40">
        <f t="shared" si="26"/>
        <v>211158000</v>
      </c>
      <c r="Q61" s="41">
        <f t="shared" si="26"/>
        <v>231949012</v>
      </c>
      <c r="R61" s="20">
        <f t="shared" si="16"/>
        <v>-29.096538398863981</v>
      </c>
      <c r="S61" s="21">
        <f t="shared" si="17"/>
        <v>19.978535721551737</v>
      </c>
      <c r="T61" s="20">
        <f t="shared" si="18"/>
        <v>34.593268043027379</v>
      </c>
      <c r="U61" s="22">
        <f t="shared" si="19"/>
        <v>37.999385978420783</v>
      </c>
      <c r="V61" s="40">
        <f t="shared" ref="V61:W61" si="27">+V8+V43</f>
        <v>20556000</v>
      </c>
      <c r="W61" s="41">
        <f t="shared" si="27"/>
        <v>525000</v>
      </c>
    </row>
    <row r="62" spans="1:23" ht="13" x14ac:dyDescent="0.3">
      <c r="A62" s="19" t="s">
        <v>86</v>
      </c>
      <c r="B62" s="39">
        <f t="shared" ref="B62:Q62" si="28">SUM(B63:B64)</f>
        <v>554277000</v>
      </c>
      <c r="C62" s="39">
        <f t="shared" si="28"/>
        <v>0</v>
      </c>
      <c r="D62" s="39">
        <f t="shared" si="28"/>
        <v>0</v>
      </c>
      <c r="E62" s="39">
        <f t="shared" si="28"/>
        <v>554277000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29609716</v>
      </c>
      <c r="J62" s="40">
        <f t="shared" si="28"/>
        <v>0</v>
      </c>
      <c r="K62" s="41">
        <f t="shared" si="28"/>
        <v>201865947</v>
      </c>
      <c r="L62" s="40">
        <f t="shared" si="28"/>
        <v>0</v>
      </c>
      <c r="M62" s="41">
        <f t="shared" si="28"/>
        <v>96984556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328460219</v>
      </c>
      <c r="R62" s="20">
        <f t="shared" si="16"/>
        <v>0</v>
      </c>
      <c r="S62" s="21">
        <f t="shared" si="17"/>
        <v>-51.955960160036305</v>
      </c>
      <c r="T62" s="20">
        <f t="shared" si="18"/>
        <v>0</v>
      </c>
      <c r="U62" s="22">
        <f t="shared" si="19"/>
        <v>59.259218585653016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554277000</v>
      </c>
      <c r="C63" s="42"/>
      <c r="D63" s="42"/>
      <c r="E63" s="42">
        <f t="shared" si="13"/>
        <v>554277000</v>
      </c>
      <c r="F63" s="43"/>
      <c r="G63" s="44"/>
      <c r="H63" s="43"/>
      <c r="I63" s="44">
        <v>29609716</v>
      </c>
      <c r="J63" s="43"/>
      <c r="K63" s="44">
        <v>201865947</v>
      </c>
      <c r="L63" s="43"/>
      <c r="M63" s="44">
        <v>96984556</v>
      </c>
      <c r="N63" s="43"/>
      <c r="O63" s="44"/>
      <c r="P63" s="43">
        <f t="shared" si="14"/>
        <v>0</v>
      </c>
      <c r="Q63" s="44">
        <f t="shared" si="15"/>
        <v>328460219</v>
      </c>
      <c r="R63" s="24">
        <f t="shared" si="16"/>
        <v>0</v>
      </c>
      <c r="S63" s="25">
        <f t="shared" si="17"/>
        <v>-51.955960160036305</v>
      </c>
      <c r="T63" s="24">
        <f t="shared" si="18"/>
        <v>0</v>
      </c>
      <c r="U63" s="26">
        <f t="shared" si="19"/>
        <v>59.259218585653016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1164679000</v>
      </c>
      <c r="C65" s="48">
        <f t="shared" si="30"/>
        <v>0</v>
      </c>
      <c r="D65" s="48">
        <f t="shared" si="30"/>
        <v>0</v>
      </c>
      <c r="E65" s="48">
        <f t="shared" si="30"/>
        <v>1164679000</v>
      </c>
      <c r="F65" s="49">
        <f t="shared" si="30"/>
        <v>560804000</v>
      </c>
      <c r="G65" s="50">
        <f t="shared" si="30"/>
        <v>515338000</v>
      </c>
      <c r="H65" s="49">
        <f t="shared" si="30"/>
        <v>64328000</v>
      </c>
      <c r="I65" s="50">
        <f t="shared" si="30"/>
        <v>82417518</v>
      </c>
      <c r="J65" s="49">
        <f t="shared" si="30"/>
        <v>85914000</v>
      </c>
      <c r="K65" s="50">
        <f t="shared" si="30"/>
        <v>283301715</v>
      </c>
      <c r="L65" s="49">
        <f t="shared" si="30"/>
        <v>60916000</v>
      </c>
      <c r="M65" s="51">
        <f t="shared" si="30"/>
        <v>194689998</v>
      </c>
      <c r="N65" s="49">
        <f t="shared" si="30"/>
        <v>0</v>
      </c>
      <c r="O65" s="50">
        <f t="shared" si="30"/>
        <v>0</v>
      </c>
      <c r="P65" s="49">
        <f t="shared" si="30"/>
        <v>211158000</v>
      </c>
      <c r="Q65" s="50">
        <f t="shared" si="30"/>
        <v>560409231</v>
      </c>
      <c r="R65" s="34">
        <f t="shared" si="16"/>
        <v>-29.096538398863981</v>
      </c>
      <c r="S65" s="35">
        <f t="shared" si="17"/>
        <v>-31.278214111764203</v>
      </c>
      <c r="T65" s="34">
        <f t="shared" si="18"/>
        <v>18.130145731141369</v>
      </c>
      <c r="U65" s="35">
        <f t="shared" si="19"/>
        <v>48.117054656261509</v>
      </c>
      <c r="V65" s="49">
        <f>+V61+V62</f>
        <v>20556000</v>
      </c>
      <c r="W65" s="50">
        <f>+W61+W62</f>
        <v>525000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12088000</v>
      </c>
      <c r="C8" s="36">
        <f t="shared" si="0"/>
        <v>0</v>
      </c>
      <c r="D8" s="36">
        <f t="shared" si="0"/>
        <v>0</v>
      </c>
      <c r="E8" s="36">
        <f t="shared" si="0"/>
        <v>12088000</v>
      </c>
      <c r="F8" s="37">
        <f t="shared" si="0"/>
        <v>12088000</v>
      </c>
      <c r="G8" s="38">
        <f t="shared" si="0"/>
        <v>12088000</v>
      </c>
      <c r="H8" s="37">
        <f t="shared" si="0"/>
        <v>2371000</v>
      </c>
      <c r="I8" s="38">
        <f t="shared" si="0"/>
        <v>0</v>
      </c>
      <c r="J8" s="37">
        <f t="shared" si="0"/>
        <v>2174000</v>
      </c>
      <c r="K8" s="38">
        <f t="shared" si="0"/>
        <v>0</v>
      </c>
      <c r="L8" s="37">
        <f t="shared" si="0"/>
        <v>4096000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8641000</v>
      </c>
      <c r="Q8" s="38">
        <f t="shared" si="0"/>
        <v>0</v>
      </c>
      <c r="R8" s="16">
        <f>IF(($J8       =0),0,((($L8       -$J8       )/$J8       )*100))</f>
        <v>88.408463661453538</v>
      </c>
      <c r="S8" s="17">
        <f>IF(($K8       =0),0,((($M8       -$K8       )/$K8       )*100))</f>
        <v>0</v>
      </c>
      <c r="T8" s="16">
        <f>IF(($E8       =0),0,(($P8       /$E8       )*100))</f>
        <v>71.484116479152888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2820000</v>
      </c>
      <c r="C9" s="39">
        <f t="shared" si="2"/>
        <v>0</v>
      </c>
      <c r="D9" s="39">
        <f t="shared" si="2"/>
        <v>0</v>
      </c>
      <c r="E9" s="39">
        <f t="shared" si="2"/>
        <v>2820000</v>
      </c>
      <c r="F9" s="40">
        <f t="shared" si="2"/>
        <v>2820000</v>
      </c>
      <c r="G9" s="41">
        <f t="shared" si="2"/>
        <v>2820000</v>
      </c>
      <c r="H9" s="40">
        <f t="shared" si="2"/>
        <v>407000</v>
      </c>
      <c r="I9" s="41">
        <f t="shared" si="2"/>
        <v>0</v>
      </c>
      <c r="J9" s="40">
        <f t="shared" si="2"/>
        <v>889000</v>
      </c>
      <c r="K9" s="41">
        <f t="shared" si="2"/>
        <v>0</v>
      </c>
      <c r="L9" s="40">
        <f t="shared" si="2"/>
        <v>886000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2182000</v>
      </c>
      <c r="Q9" s="41">
        <f t="shared" si="2"/>
        <v>0</v>
      </c>
      <c r="R9" s="20">
        <f>IF(($J9       =0),0,((($L9       -$J9       )/$J9       )*100))</f>
        <v>-0.33745781777277839</v>
      </c>
      <c r="S9" s="21">
        <f>IF(($K9       =0),0,((($M9       -$K9       )/$K9       )*100))</f>
        <v>0</v>
      </c>
      <c r="T9" s="20">
        <f>IF(($E9       =0),0,(($P9       /$E9       )*100))</f>
        <v>77.37588652482269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2820000</v>
      </c>
      <c r="C16" s="42"/>
      <c r="D16" s="42"/>
      <c r="E16" s="42">
        <f t="shared" si="4"/>
        <v>2820000</v>
      </c>
      <c r="F16" s="43">
        <v>2820000</v>
      </c>
      <c r="G16" s="44">
        <v>2820000</v>
      </c>
      <c r="H16" s="43">
        <v>407000</v>
      </c>
      <c r="I16" s="44"/>
      <c r="J16" s="43">
        <v>889000</v>
      </c>
      <c r="K16" s="44"/>
      <c r="L16" s="43">
        <v>886000</v>
      </c>
      <c r="M16" s="44"/>
      <c r="N16" s="43"/>
      <c r="O16" s="44"/>
      <c r="P16" s="43">
        <f t="shared" si="5"/>
        <v>2182000</v>
      </c>
      <c r="Q16" s="44">
        <f t="shared" si="6"/>
        <v>0</v>
      </c>
      <c r="R16" s="24">
        <f t="shared" si="7"/>
        <v>-0.33745781777277839</v>
      </c>
      <c r="S16" s="25">
        <f t="shared" si="8"/>
        <v>0</v>
      </c>
      <c r="T16" s="24">
        <f t="shared" si="9"/>
        <v>77.37588652482269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9268000</v>
      </c>
      <c r="C28" s="39">
        <f t="shared" si="11"/>
        <v>0</v>
      </c>
      <c r="D28" s="39">
        <f t="shared" si="11"/>
        <v>0</v>
      </c>
      <c r="E28" s="39">
        <f t="shared" si="11"/>
        <v>9268000</v>
      </c>
      <c r="F28" s="40">
        <f t="shared" si="11"/>
        <v>9268000</v>
      </c>
      <c r="G28" s="41">
        <f t="shared" si="11"/>
        <v>9268000</v>
      </c>
      <c r="H28" s="40">
        <f t="shared" si="11"/>
        <v>1964000</v>
      </c>
      <c r="I28" s="41">
        <f t="shared" si="11"/>
        <v>0</v>
      </c>
      <c r="J28" s="40">
        <f t="shared" si="11"/>
        <v>1285000</v>
      </c>
      <c r="K28" s="41">
        <f t="shared" si="11"/>
        <v>0</v>
      </c>
      <c r="L28" s="40">
        <f t="shared" si="11"/>
        <v>3210000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6459000</v>
      </c>
      <c r="Q28" s="41">
        <f t="shared" si="11"/>
        <v>0</v>
      </c>
      <c r="R28" s="20">
        <f t="shared" si="7"/>
        <v>149.80544747081711</v>
      </c>
      <c r="S28" s="21">
        <f t="shared" si="8"/>
        <v>0</v>
      </c>
      <c r="T28" s="20">
        <f t="shared" si="9"/>
        <v>69.691411307725502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1430000</v>
      </c>
      <c r="I31" s="44"/>
      <c r="J31" s="43">
        <v>522000</v>
      </c>
      <c r="K31" s="44"/>
      <c r="L31" s="43">
        <v>45000</v>
      </c>
      <c r="M31" s="44"/>
      <c r="N31" s="43"/>
      <c r="O31" s="44"/>
      <c r="P31" s="43">
        <f t="shared" si="5"/>
        <v>1997000</v>
      </c>
      <c r="Q31" s="44">
        <f t="shared" si="6"/>
        <v>0</v>
      </c>
      <c r="R31" s="24">
        <f t="shared" si="7"/>
        <v>-91.379310344827587</v>
      </c>
      <c r="S31" s="25">
        <f t="shared" si="8"/>
        <v>0</v>
      </c>
      <c r="T31" s="24">
        <f t="shared" si="9"/>
        <v>86.826086956521749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1968000</v>
      </c>
      <c r="C33" s="42"/>
      <c r="D33" s="42"/>
      <c r="E33" s="42">
        <f t="shared" si="4"/>
        <v>1968000</v>
      </c>
      <c r="F33" s="43">
        <v>1968000</v>
      </c>
      <c r="G33" s="44">
        <v>1968000</v>
      </c>
      <c r="H33" s="43">
        <v>492000</v>
      </c>
      <c r="I33" s="44"/>
      <c r="J33" s="43">
        <v>721000</v>
      </c>
      <c r="K33" s="44"/>
      <c r="L33" s="43"/>
      <c r="M33" s="44"/>
      <c r="N33" s="43"/>
      <c r="O33" s="44"/>
      <c r="P33" s="43">
        <f t="shared" si="5"/>
        <v>1213000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61.636178861788615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>
        <v>42000</v>
      </c>
      <c r="I36" s="44"/>
      <c r="J36" s="43">
        <v>42000</v>
      </c>
      <c r="K36" s="44"/>
      <c r="L36" s="43">
        <v>3165000</v>
      </c>
      <c r="M36" s="44"/>
      <c r="N36" s="43"/>
      <c r="O36" s="44"/>
      <c r="P36" s="43">
        <f t="shared" si="5"/>
        <v>3249000</v>
      </c>
      <c r="Q36" s="44">
        <f t="shared" si="6"/>
        <v>0</v>
      </c>
      <c r="R36" s="24">
        <f t="shared" si="7"/>
        <v>7435.7142857142862</v>
      </c>
      <c r="S36" s="25">
        <f t="shared" si="8"/>
        <v>0</v>
      </c>
      <c r="T36" s="24">
        <f t="shared" si="9"/>
        <v>64.98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12088000</v>
      </c>
      <c r="C61" s="39">
        <f t="shared" si="26"/>
        <v>0</v>
      </c>
      <c r="D61" s="39">
        <f t="shared" si="26"/>
        <v>0</v>
      </c>
      <c r="E61" s="39">
        <f t="shared" si="26"/>
        <v>12088000</v>
      </c>
      <c r="F61" s="40">
        <f t="shared" si="26"/>
        <v>12088000</v>
      </c>
      <c r="G61" s="41">
        <f t="shared" si="26"/>
        <v>12088000</v>
      </c>
      <c r="H61" s="40">
        <f t="shared" si="26"/>
        <v>2371000</v>
      </c>
      <c r="I61" s="41">
        <f t="shared" si="26"/>
        <v>0</v>
      </c>
      <c r="J61" s="40">
        <f t="shared" si="26"/>
        <v>2174000</v>
      </c>
      <c r="K61" s="41">
        <f t="shared" si="26"/>
        <v>0</v>
      </c>
      <c r="L61" s="40">
        <f t="shared" si="26"/>
        <v>4096000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8641000</v>
      </c>
      <c r="Q61" s="41">
        <f t="shared" si="26"/>
        <v>0</v>
      </c>
      <c r="R61" s="20">
        <f t="shared" si="16"/>
        <v>88.408463661453538</v>
      </c>
      <c r="S61" s="21">
        <f t="shared" si="17"/>
        <v>0</v>
      </c>
      <c r="T61" s="20">
        <f t="shared" si="18"/>
        <v>71.484116479152888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12088000</v>
      </c>
      <c r="C65" s="48">
        <f t="shared" si="30"/>
        <v>0</v>
      </c>
      <c r="D65" s="48">
        <f t="shared" si="30"/>
        <v>0</v>
      </c>
      <c r="E65" s="48">
        <f t="shared" si="30"/>
        <v>12088000</v>
      </c>
      <c r="F65" s="49">
        <f t="shared" si="30"/>
        <v>12088000</v>
      </c>
      <c r="G65" s="50">
        <f t="shared" si="30"/>
        <v>12088000</v>
      </c>
      <c r="H65" s="49">
        <f t="shared" si="30"/>
        <v>2371000</v>
      </c>
      <c r="I65" s="50">
        <f t="shared" si="30"/>
        <v>0</v>
      </c>
      <c r="J65" s="49">
        <f t="shared" si="30"/>
        <v>2174000</v>
      </c>
      <c r="K65" s="50">
        <f t="shared" si="30"/>
        <v>0</v>
      </c>
      <c r="L65" s="49">
        <f t="shared" si="30"/>
        <v>4096000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8641000</v>
      </c>
      <c r="Q65" s="50">
        <f t="shared" si="30"/>
        <v>0</v>
      </c>
      <c r="R65" s="34">
        <f t="shared" si="16"/>
        <v>88.408463661453538</v>
      </c>
      <c r="S65" s="35">
        <f t="shared" si="17"/>
        <v>0</v>
      </c>
      <c r="T65" s="34">
        <f t="shared" si="18"/>
        <v>71.484116479152888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5298000</v>
      </c>
      <c r="C8" s="36">
        <f t="shared" si="0"/>
        <v>18972000</v>
      </c>
      <c r="D8" s="36">
        <f t="shared" si="0"/>
        <v>0</v>
      </c>
      <c r="E8" s="36">
        <f t="shared" si="0"/>
        <v>24270000</v>
      </c>
      <c r="F8" s="37">
        <f t="shared" si="0"/>
        <v>24270000</v>
      </c>
      <c r="G8" s="38">
        <f t="shared" si="0"/>
        <v>24270000</v>
      </c>
      <c r="H8" s="37">
        <f t="shared" si="0"/>
        <v>1629000</v>
      </c>
      <c r="I8" s="38">
        <f t="shared" si="0"/>
        <v>99181</v>
      </c>
      <c r="J8" s="37">
        <f t="shared" si="0"/>
        <v>7407000</v>
      </c>
      <c r="K8" s="38">
        <f t="shared" si="0"/>
        <v>6815386</v>
      </c>
      <c r="L8" s="37">
        <f t="shared" si="0"/>
        <v>1705000</v>
      </c>
      <c r="M8" s="38">
        <f t="shared" si="0"/>
        <v>4154174</v>
      </c>
      <c r="N8" s="37">
        <f t="shared" si="0"/>
        <v>0</v>
      </c>
      <c r="O8" s="38">
        <f t="shared" si="0"/>
        <v>0</v>
      </c>
      <c r="P8" s="37">
        <f t="shared" si="0"/>
        <v>10741000</v>
      </c>
      <c r="Q8" s="38">
        <f t="shared" si="0"/>
        <v>11068741</v>
      </c>
      <c r="R8" s="16">
        <f>IF(($J8       =0),0,((($L8       -$J8       )/$J8       )*100))</f>
        <v>-76.981233967868235</v>
      </c>
      <c r="S8" s="17">
        <f>IF(($K8       =0),0,((($M8       -$K8       )/$K8       )*100))</f>
        <v>-39.047120735347931</v>
      </c>
      <c r="T8" s="16">
        <f>IF(($E8       =0),0,(($P8       /$E8       )*100))</f>
        <v>44.256283477544294</v>
      </c>
      <c r="U8" s="18">
        <f>IF(($E8       =0),0,(($Q8       /$E8       )*100))</f>
        <v>45.606679027606098</v>
      </c>
      <c r="V8" s="37">
        <f t="shared" ref="V8:W8" si="1">+V9+V28</f>
        <v>4738000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2565000</v>
      </c>
      <c r="C9" s="39">
        <f t="shared" si="2"/>
        <v>18972000</v>
      </c>
      <c r="D9" s="39">
        <f t="shared" si="2"/>
        <v>0</v>
      </c>
      <c r="E9" s="39">
        <f t="shared" si="2"/>
        <v>21537000</v>
      </c>
      <c r="F9" s="40">
        <f t="shared" si="2"/>
        <v>21537000</v>
      </c>
      <c r="G9" s="41">
        <f t="shared" si="2"/>
        <v>21537000</v>
      </c>
      <c r="H9" s="40">
        <f t="shared" si="2"/>
        <v>1504000</v>
      </c>
      <c r="I9" s="41">
        <f t="shared" si="2"/>
        <v>0</v>
      </c>
      <c r="J9" s="40">
        <f t="shared" si="2"/>
        <v>6737000</v>
      </c>
      <c r="K9" s="41">
        <f t="shared" si="2"/>
        <v>6320095</v>
      </c>
      <c r="L9" s="40">
        <f t="shared" si="2"/>
        <v>1247000</v>
      </c>
      <c r="M9" s="41">
        <f t="shared" si="2"/>
        <v>3488669</v>
      </c>
      <c r="N9" s="40">
        <f t="shared" si="2"/>
        <v>0</v>
      </c>
      <c r="O9" s="41">
        <f t="shared" si="2"/>
        <v>0</v>
      </c>
      <c r="P9" s="40">
        <f t="shared" si="2"/>
        <v>9488000</v>
      </c>
      <c r="Q9" s="41">
        <f t="shared" si="2"/>
        <v>9808764</v>
      </c>
      <c r="R9" s="20">
        <f>IF(($J9       =0),0,((($L9       -$J9       )/$J9       )*100))</f>
        <v>-81.490277571619416</v>
      </c>
      <c r="S9" s="21">
        <f>IF(($K9       =0),0,((($M9       -$K9       )/$K9       )*100))</f>
        <v>-44.800370880501006</v>
      </c>
      <c r="T9" s="20">
        <f>IF(($E9       =0),0,(($P9       /$E9       )*100))</f>
        <v>44.054417978362821</v>
      </c>
      <c r="U9" s="22">
        <f>IF(($E9       =0),0,(($Q9       /$E9       )*100))</f>
        <v>45.543780470817666</v>
      </c>
      <c r="V9" s="40">
        <f t="shared" ref="V9:W9" si="3">SUM(V10:V27)</f>
        <v>4738000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>
        <v>18972000</v>
      </c>
      <c r="D10" s="42"/>
      <c r="E10" s="42">
        <f t="shared" ref="E10:E41" si="4">$B10      +$C10      +$D10</f>
        <v>18972000</v>
      </c>
      <c r="F10" s="43">
        <v>18972000</v>
      </c>
      <c r="G10" s="44">
        <v>18972000</v>
      </c>
      <c r="H10" s="43"/>
      <c r="I10" s="44"/>
      <c r="J10" s="43">
        <v>5944000</v>
      </c>
      <c r="K10" s="44">
        <v>4500765</v>
      </c>
      <c r="L10" s="43">
        <v>979000</v>
      </c>
      <c r="M10" s="44">
        <v>2921157</v>
      </c>
      <c r="N10" s="43"/>
      <c r="O10" s="44"/>
      <c r="P10" s="43">
        <f t="shared" ref="P10:P41" si="5">$H10      +$J10      +$L10      +$N10</f>
        <v>6923000</v>
      </c>
      <c r="Q10" s="44">
        <f t="shared" ref="Q10:Q41" si="6">$I10      +$K10      +$M10      +$O10</f>
        <v>7421922</v>
      </c>
      <c r="R10" s="24">
        <f t="shared" ref="R10:R41" si="7">IF(($J10      =0),0,((($L10      -$J10      )/$J10      )*100))</f>
        <v>-83.529609690444147</v>
      </c>
      <c r="S10" s="25">
        <f t="shared" ref="S10:S41" si="8">IF(($K10      =0),0,((($M10      -$K10      )/$K10      )*100))</f>
        <v>-35.096433606286929</v>
      </c>
      <c r="T10" s="24">
        <f t="shared" ref="T10:T41" si="9">IF(($E10      =0),0,(($P10      /$E10      )*100))</f>
        <v>36.490617752477334</v>
      </c>
      <c r="U10" s="26">
        <f t="shared" ref="U10:U41" si="10">IF(($E10      =0),0,(($Q10      /$E10      )*100))</f>
        <v>39.120398481973432</v>
      </c>
      <c r="V10" s="43">
        <v>4738000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2565000</v>
      </c>
      <c r="C16" s="42"/>
      <c r="D16" s="42"/>
      <c r="E16" s="42">
        <f t="shared" si="4"/>
        <v>2565000</v>
      </c>
      <c r="F16" s="43">
        <v>2565000</v>
      </c>
      <c r="G16" s="44">
        <v>2565000</v>
      </c>
      <c r="H16" s="43">
        <v>1504000</v>
      </c>
      <c r="I16" s="44"/>
      <c r="J16" s="43">
        <v>793000</v>
      </c>
      <c r="K16" s="44">
        <v>1819330</v>
      </c>
      <c r="L16" s="43">
        <v>268000</v>
      </c>
      <c r="M16" s="44">
        <v>567512</v>
      </c>
      <c r="N16" s="43"/>
      <c r="O16" s="44"/>
      <c r="P16" s="43">
        <f t="shared" si="5"/>
        <v>2565000</v>
      </c>
      <c r="Q16" s="44">
        <f t="shared" si="6"/>
        <v>2386842</v>
      </c>
      <c r="R16" s="24">
        <f t="shared" si="7"/>
        <v>-66.204287515762928</v>
      </c>
      <c r="S16" s="25">
        <f t="shared" si="8"/>
        <v>-68.806538670829383</v>
      </c>
      <c r="T16" s="24">
        <f t="shared" si="9"/>
        <v>100</v>
      </c>
      <c r="U16" s="26">
        <f t="shared" si="10"/>
        <v>93.054269005847956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2733000</v>
      </c>
      <c r="C28" s="39">
        <f t="shared" si="11"/>
        <v>0</v>
      </c>
      <c r="D28" s="39">
        <f t="shared" si="11"/>
        <v>0</v>
      </c>
      <c r="E28" s="39">
        <f t="shared" si="11"/>
        <v>2733000</v>
      </c>
      <c r="F28" s="40">
        <f t="shared" si="11"/>
        <v>2733000</v>
      </c>
      <c r="G28" s="41">
        <f t="shared" si="11"/>
        <v>2733000</v>
      </c>
      <c r="H28" s="40">
        <f t="shared" si="11"/>
        <v>125000</v>
      </c>
      <c r="I28" s="41">
        <f t="shared" si="11"/>
        <v>99181</v>
      </c>
      <c r="J28" s="40">
        <f t="shared" si="11"/>
        <v>670000</v>
      </c>
      <c r="K28" s="41">
        <f t="shared" si="11"/>
        <v>495291</v>
      </c>
      <c r="L28" s="40">
        <f t="shared" si="11"/>
        <v>458000</v>
      </c>
      <c r="M28" s="41">
        <f t="shared" si="11"/>
        <v>665505</v>
      </c>
      <c r="N28" s="40">
        <f t="shared" si="11"/>
        <v>0</v>
      </c>
      <c r="O28" s="41">
        <f t="shared" si="11"/>
        <v>0</v>
      </c>
      <c r="P28" s="40">
        <f t="shared" si="11"/>
        <v>1253000</v>
      </c>
      <c r="Q28" s="41">
        <f t="shared" si="11"/>
        <v>1259977</v>
      </c>
      <c r="R28" s="20">
        <f t="shared" si="7"/>
        <v>-31.64179104477612</v>
      </c>
      <c r="S28" s="21">
        <f t="shared" si="8"/>
        <v>34.366463351847706</v>
      </c>
      <c r="T28" s="20">
        <f t="shared" si="9"/>
        <v>45.847054518843763</v>
      </c>
      <c r="U28" s="22">
        <f t="shared" si="10"/>
        <v>46.10234174899378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1400000</v>
      </c>
      <c r="C31" s="42"/>
      <c r="D31" s="42"/>
      <c r="E31" s="42">
        <f t="shared" si="4"/>
        <v>1400000</v>
      </c>
      <c r="F31" s="43">
        <v>1400000</v>
      </c>
      <c r="G31" s="44">
        <v>1400000</v>
      </c>
      <c r="H31" s="43">
        <v>125000</v>
      </c>
      <c r="I31" s="44">
        <v>99181</v>
      </c>
      <c r="J31" s="43">
        <v>25000</v>
      </c>
      <c r="K31" s="44">
        <v>148601</v>
      </c>
      <c r="L31" s="43">
        <v>189000</v>
      </c>
      <c r="M31" s="44">
        <v>197733</v>
      </c>
      <c r="N31" s="43"/>
      <c r="O31" s="44"/>
      <c r="P31" s="43">
        <f t="shared" si="5"/>
        <v>339000</v>
      </c>
      <c r="Q31" s="44">
        <f t="shared" si="6"/>
        <v>445515</v>
      </c>
      <c r="R31" s="24">
        <f t="shared" si="7"/>
        <v>656</v>
      </c>
      <c r="S31" s="25">
        <f t="shared" si="8"/>
        <v>33.063034569080962</v>
      </c>
      <c r="T31" s="24">
        <f t="shared" si="9"/>
        <v>24.214285714285712</v>
      </c>
      <c r="U31" s="26">
        <f t="shared" si="10"/>
        <v>31.822499999999998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1333000</v>
      </c>
      <c r="C33" s="42"/>
      <c r="D33" s="42"/>
      <c r="E33" s="42">
        <f t="shared" si="4"/>
        <v>1333000</v>
      </c>
      <c r="F33" s="43">
        <v>1333000</v>
      </c>
      <c r="G33" s="44">
        <v>1333000</v>
      </c>
      <c r="H33" s="43"/>
      <c r="I33" s="44"/>
      <c r="J33" s="43">
        <v>645000</v>
      </c>
      <c r="K33" s="44">
        <v>346690</v>
      </c>
      <c r="L33" s="43">
        <v>269000</v>
      </c>
      <c r="M33" s="44">
        <v>467772</v>
      </c>
      <c r="N33" s="43"/>
      <c r="O33" s="44"/>
      <c r="P33" s="43">
        <f t="shared" si="5"/>
        <v>914000</v>
      </c>
      <c r="Q33" s="44">
        <f t="shared" si="6"/>
        <v>814462</v>
      </c>
      <c r="R33" s="24">
        <f t="shared" si="7"/>
        <v>-58.29457364341085</v>
      </c>
      <c r="S33" s="25">
        <f t="shared" si="8"/>
        <v>34.925149268799217</v>
      </c>
      <c r="T33" s="24">
        <f t="shared" si="9"/>
        <v>68.567141785446367</v>
      </c>
      <c r="U33" s="26">
        <f t="shared" si="10"/>
        <v>61.099924981245316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5298000</v>
      </c>
      <c r="C61" s="39">
        <f t="shared" si="26"/>
        <v>18972000</v>
      </c>
      <c r="D61" s="39">
        <f t="shared" si="26"/>
        <v>0</v>
      </c>
      <c r="E61" s="39">
        <f t="shared" si="26"/>
        <v>24270000</v>
      </c>
      <c r="F61" s="40">
        <f t="shared" si="26"/>
        <v>24270000</v>
      </c>
      <c r="G61" s="41">
        <f t="shared" si="26"/>
        <v>24270000</v>
      </c>
      <c r="H61" s="40">
        <f t="shared" si="26"/>
        <v>1629000</v>
      </c>
      <c r="I61" s="41">
        <f t="shared" si="26"/>
        <v>99181</v>
      </c>
      <c r="J61" s="40">
        <f t="shared" si="26"/>
        <v>7407000</v>
      </c>
      <c r="K61" s="41">
        <f t="shared" si="26"/>
        <v>6815386</v>
      </c>
      <c r="L61" s="40">
        <f t="shared" si="26"/>
        <v>1705000</v>
      </c>
      <c r="M61" s="41">
        <f t="shared" si="26"/>
        <v>4154174</v>
      </c>
      <c r="N61" s="40">
        <f t="shared" si="26"/>
        <v>0</v>
      </c>
      <c r="O61" s="41">
        <f t="shared" si="26"/>
        <v>0</v>
      </c>
      <c r="P61" s="40">
        <f t="shared" si="26"/>
        <v>10741000</v>
      </c>
      <c r="Q61" s="41">
        <f t="shared" si="26"/>
        <v>11068741</v>
      </c>
      <c r="R61" s="20">
        <f t="shared" si="16"/>
        <v>-76.981233967868235</v>
      </c>
      <c r="S61" s="21">
        <f t="shared" si="17"/>
        <v>-39.047120735347931</v>
      </c>
      <c r="T61" s="20">
        <f t="shared" si="18"/>
        <v>44.256283477544294</v>
      </c>
      <c r="U61" s="22">
        <f t="shared" si="19"/>
        <v>45.606679027606098</v>
      </c>
      <c r="V61" s="40">
        <f t="shared" ref="V61:W61" si="27">+V8+V43</f>
        <v>4738000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5298000</v>
      </c>
      <c r="C65" s="48">
        <f t="shared" si="30"/>
        <v>18972000</v>
      </c>
      <c r="D65" s="48">
        <f t="shared" si="30"/>
        <v>0</v>
      </c>
      <c r="E65" s="48">
        <f t="shared" si="30"/>
        <v>24270000</v>
      </c>
      <c r="F65" s="49">
        <f t="shared" si="30"/>
        <v>24270000</v>
      </c>
      <c r="G65" s="50">
        <f t="shared" si="30"/>
        <v>24270000</v>
      </c>
      <c r="H65" s="49">
        <f t="shared" si="30"/>
        <v>1629000</v>
      </c>
      <c r="I65" s="50">
        <f t="shared" si="30"/>
        <v>99181</v>
      </c>
      <c r="J65" s="49">
        <f t="shared" si="30"/>
        <v>7407000</v>
      </c>
      <c r="K65" s="50">
        <f t="shared" si="30"/>
        <v>6815386</v>
      </c>
      <c r="L65" s="49">
        <f t="shared" si="30"/>
        <v>1705000</v>
      </c>
      <c r="M65" s="51">
        <f t="shared" si="30"/>
        <v>4154174</v>
      </c>
      <c r="N65" s="49">
        <f t="shared" si="30"/>
        <v>0</v>
      </c>
      <c r="O65" s="50">
        <f t="shared" si="30"/>
        <v>0</v>
      </c>
      <c r="P65" s="49">
        <f t="shared" si="30"/>
        <v>10741000</v>
      </c>
      <c r="Q65" s="50">
        <f t="shared" si="30"/>
        <v>11068741</v>
      </c>
      <c r="R65" s="34">
        <f t="shared" si="16"/>
        <v>-76.981233967868235</v>
      </c>
      <c r="S65" s="35">
        <f t="shared" si="17"/>
        <v>-39.047120735347931</v>
      </c>
      <c r="T65" s="34">
        <f t="shared" si="18"/>
        <v>44.256283477544294</v>
      </c>
      <c r="U65" s="35">
        <f t="shared" si="19"/>
        <v>45.606679027606098</v>
      </c>
      <c r="V65" s="49">
        <f>+V61+V62</f>
        <v>4738000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49192000</v>
      </c>
      <c r="C8" s="36">
        <f t="shared" si="0"/>
        <v>0</v>
      </c>
      <c r="D8" s="36">
        <f t="shared" si="0"/>
        <v>0</v>
      </c>
      <c r="E8" s="36">
        <f t="shared" si="0"/>
        <v>49192000</v>
      </c>
      <c r="F8" s="37">
        <f t="shared" si="0"/>
        <v>47254000</v>
      </c>
      <c r="G8" s="38">
        <f t="shared" si="0"/>
        <v>39666000</v>
      </c>
      <c r="H8" s="37">
        <f t="shared" si="0"/>
        <v>7383000</v>
      </c>
      <c r="I8" s="38">
        <f t="shared" si="0"/>
        <v>0</v>
      </c>
      <c r="J8" s="37">
        <f t="shared" si="0"/>
        <v>5373000</v>
      </c>
      <c r="K8" s="38">
        <f t="shared" si="0"/>
        <v>0</v>
      </c>
      <c r="L8" s="37">
        <f t="shared" si="0"/>
        <v>1302000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14058000</v>
      </c>
      <c r="Q8" s="38">
        <f t="shared" si="0"/>
        <v>0</v>
      </c>
      <c r="R8" s="16">
        <f>IF(($J8       =0),0,((($L8       -$J8       )/$J8       )*100))</f>
        <v>-75.767727526521497</v>
      </c>
      <c r="S8" s="17">
        <f>IF(($K8       =0),0,((($M8       -$K8       )/$K8       )*100))</f>
        <v>0</v>
      </c>
      <c r="T8" s="16">
        <f>IF(($E8       =0),0,(($P8       /$E8       )*100))</f>
        <v>28.577817531305904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46192000</v>
      </c>
      <c r="C9" s="39">
        <f t="shared" si="2"/>
        <v>0</v>
      </c>
      <c r="D9" s="39">
        <f t="shared" si="2"/>
        <v>0</v>
      </c>
      <c r="E9" s="39">
        <f t="shared" si="2"/>
        <v>46192000</v>
      </c>
      <c r="F9" s="40">
        <f t="shared" si="2"/>
        <v>44254000</v>
      </c>
      <c r="G9" s="41">
        <f t="shared" si="2"/>
        <v>36666000</v>
      </c>
      <c r="H9" s="40">
        <f t="shared" si="2"/>
        <v>5551000</v>
      </c>
      <c r="I9" s="41">
        <f t="shared" si="2"/>
        <v>0</v>
      </c>
      <c r="J9" s="40">
        <f t="shared" si="2"/>
        <v>5166000</v>
      </c>
      <c r="K9" s="41">
        <f t="shared" si="2"/>
        <v>0</v>
      </c>
      <c r="L9" s="40">
        <f t="shared" si="2"/>
        <v>1095000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11812000</v>
      </c>
      <c r="Q9" s="41">
        <f t="shared" si="2"/>
        <v>0</v>
      </c>
      <c r="R9" s="20">
        <f>IF(($J9       =0),0,((($L9       -$J9       )/$J9       )*100))</f>
        <v>-78.803716608594655</v>
      </c>
      <c r="S9" s="21">
        <f>IF(($K9       =0),0,((($M9       -$K9       )/$K9       )*100))</f>
        <v>0</v>
      </c>
      <c r="T9" s="20">
        <f>IF(($E9       =0),0,(($P9       /$E9       )*100))</f>
        <v>25.571527537235884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18062000</v>
      </c>
      <c r="C10" s="42"/>
      <c r="D10" s="42"/>
      <c r="E10" s="42">
        <f t="shared" ref="E10:E41" si="4">$B10      +$C10      +$D10</f>
        <v>18062000</v>
      </c>
      <c r="F10" s="43">
        <v>18062000</v>
      </c>
      <c r="G10" s="44">
        <v>18062000</v>
      </c>
      <c r="H10" s="43">
        <v>2844000</v>
      </c>
      <c r="I10" s="44"/>
      <c r="J10" s="43">
        <v>4381000</v>
      </c>
      <c r="K10" s="44"/>
      <c r="L10" s="43">
        <v>714000</v>
      </c>
      <c r="M10" s="44"/>
      <c r="N10" s="43"/>
      <c r="O10" s="44"/>
      <c r="P10" s="43">
        <f t="shared" ref="P10:P41" si="5">$H10      +$J10      +$L10      +$N10</f>
        <v>7939000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-83.702351061401501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43.954157900564724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4845000</v>
      </c>
      <c r="C13" s="42"/>
      <c r="D13" s="42"/>
      <c r="E13" s="42">
        <f t="shared" si="4"/>
        <v>4845000</v>
      </c>
      <c r="F13" s="43">
        <v>2907000</v>
      </c>
      <c r="G13" s="44">
        <v>2907000</v>
      </c>
      <c r="H13" s="43"/>
      <c r="I13" s="44"/>
      <c r="J13" s="43"/>
      <c r="K13" s="44"/>
      <c r="L13" s="43">
        <v>381000</v>
      </c>
      <c r="M13" s="44"/>
      <c r="N13" s="43"/>
      <c r="O13" s="44"/>
      <c r="P13" s="43">
        <f t="shared" si="5"/>
        <v>381000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7.8637770897832819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23285000</v>
      </c>
      <c r="C23" s="42"/>
      <c r="D23" s="42"/>
      <c r="E23" s="42">
        <f t="shared" si="4"/>
        <v>23285000</v>
      </c>
      <c r="F23" s="43">
        <v>23285000</v>
      </c>
      <c r="G23" s="44">
        <v>15697000</v>
      </c>
      <c r="H23" s="43">
        <v>2707000</v>
      </c>
      <c r="I23" s="44"/>
      <c r="J23" s="43">
        <v>785000</v>
      </c>
      <c r="K23" s="44"/>
      <c r="L23" s="43"/>
      <c r="M23" s="44"/>
      <c r="N23" s="43"/>
      <c r="O23" s="44"/>
      <c r="P23" s="43">
        <f t="shared" si="5"/>
        <v>3492000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14.996779042301911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1832000</v>
      </c>
      <c r="I28" s="41">
        <f t="shared" si="11"/>
        <v>0</v>
      </c>
      <c r="J28" s="40">
        <f t="shared" si="11"/>
        <v>207000</v>
      </c>
      <c r="K28" s="41">
        <f t="shared" si="11"/>
        <v>0</v>
      </c>
      <c r="L28" s="40">
        <f t="shared" si="11"/>
        <v>207000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2246000</v>
      </c>
      <c r="Q28" s="41">
        <f t="shared" si="11"/>
        <v>0</v>
      </c>
      <c r="R28" s="20">
        <f t="shared" si="7"/>
        <v>0</v>
      </c>
      <c r="S28" s="21">
        <f t="shared" si="8"/>
        <v>0</v>
      </c>
      <c r="T28" s="20">
        <f t="shared" si="9"/>
        <v>74.866666666666674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1832000</v>
      </c>
      <c r="I31" s="44"/>
      <c r="J31" s="43">
        <v>207000</v>
      </c>
      <c r="K31" s="44"/>
      <c r="L31" s="43">
        <v>207000</v>
      </c>
      <c r="M31" s="44"/>
      <c r="N31" s="43"/>
      <c r="O31" s="44"/>
      <c r="P31" s="43">
        <f t="shared" si="5"/>
        <v>2246000</v>
      </c>
      <c r="Q31" s="44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74.866666666666674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5074000</v>
      </c>
      <c r="C43" s="45">
        <f t="shared" si="20"/>
        <v>0</v>
      </c>
      <c r="D43" s="45">
        <f t="shared" si="20"/>
        <v>0</v>
      </c>
      <c r="E43" s="45">
        <f t="shared" si="20"/>
        <v>5074000</v>
      </c>
      <c r="F43" s="46">
        <f t="shared" si="20"/>
        <v>5068000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5074000</v>
      </c>
      <c r="C44" s="39">
        <f t="shared" si="22"/>
        <v>0</v>
      </c>
      <c r="D44" s="39">
        <f t="shared" si="22"/>
        <v>0</v>
      </c>
      <c r="E44" s="39">
        <f t="shared" si="22"/>
        <v>5074000</v>
      </c>
      <c r="F44" s="40">
        <f t="shared" si="22"/>
        <v>5068000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65000</v>
      </c>
      <c r="C46" s="42"/>
      <c r="D46" s="42"/>
      <c r="E46" s="42">
        <f t="shared" si="13"/>
        <v>65000</v>
      </c>
      <c r="F46" s="43">
        <v>59000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5009000</v>
      </c>
      <c r="C54" s="42"/>
      <c r="D54" s="42"/>
      <c r="E54" s="42">
        <f t="shared" si="13"/>
        <v>5009000</v>
      </c>
      <c r="F54" s="43">
        <v>5009000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54266000</v>
      </c>
      <c r="C61" s="39">
        <f t="shared" si="26"/>
        <v>0</v>
      </c>
      <c r="D61" s="39">
        <f t="shared" si="26"/>
        <v>0</v>
      </c>
      <c r="E61" s="39">
        <f t="shared" si="26"/>
        <v>54266000</v>
      </c>
      <c r="F61" s="40">
        <f t="shared" si="26"/>
        <v>52322000</v>
      </c>
      <c r="G61" s="41">
        <f t="shared" si="26"/>
        <v>39666000</v>
      </c>
      <c r="H61" s="40">
        <f t="shared" si="26"/>
        <v>7383000</v>
      </c>
      <c r="I61" s="41">
        <f t="shared" si="26"/>
        <v>0</v>
      </c>
      <c r="J61" s="40">
        <f t="shared" si="26"/>
        <v>5373000</v>
      </c>
      <c r="K61" s="41">
        <f t="shared" si="26"/>
        <v>0</v>
      </c>
      <c r="L61" s="40">
        <f t="shared" si="26"/>
        <v>1302000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14058000</v>
      </c>
      <c r="Q61" s="41">
        <f t="shared" si="26"/>
        <v>0</v>
      </c>
      <c r="R61" s="20">
        <f t="shared" si="16"/>
        <v>-75.767727526521497</v>
      </c>
      <c r="S61" s="21">
        <f t="shared" si="17"/>
        <v>0</v>
      </c>
      <c r="T61" s="20">
        <f t="shared" si="18"/>
        <v>25.905723657538793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54266000</v>
      </c>
      <c r="C65" s="48">
        <f t="shared" si="30"/>
        <v>0</v>
      </c>
      <c r="D65" s="48">
        <f t="shared" si="30"/>
        <v>0</v>
      </c>
      <c r="E65" s="48">
        <f t="shared" si="30"/>
        <v>54266000</v>
      </c>
      <c r="F65" s="49">
        <f t="shared" si="30"/>
        <v>52322000</v>
      </c>
      <c r="G65" s="50">
        <f t="shared" si="30"/>
        <v>39666000</v>
      </c>
      <c r="H65" s="49">
        <f t="shared" si="30"/>
        <v>7383000</v>
      </c>
      <c r="I65" s="50">
        <f t="shared" si="30"/>
        <v>0</v>
      </c>
      <c r="J65" s="49">
        <f t="shared" si="30"/>
        <v>5373000</v>
      </c>
      <c r="K65" s="50">
        <f t="shared" si="30"/>
        <v>0</v>
      </c>
      <c r="L65" s="49">
        <f t="shared" si="30"/>
        <v>1302000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14058000</v>
      </c>
      <c r="Q65" s="50">
        <f t="shared" si="30"/>
        <v>0</v>
      </c>
      <c r="R65" s="34">
        <f t="shared" si="16"/>
        <v>-75.767727526521497</v>
      </c>
      <c r="S65" s="35">
        <f t="shared" si="17"/>
        <v>0</v>
      </c>
      <c r="T65" s="34">
        <f t="shared" si="18"/>
        <v>25.905723657538793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55671000</v>
      </c>
      <c r="C8" s="36">
        <f t="shared" si="0"/>
        <v>-25880000</v>
      </c>
      <c r="D8" s="36">
        <f t="shared" si="0"/>
        <v>0</v>
      </c>
      <c r="E8" s="36">
        <f t="shared" si="0"/>
        <v>29791000</v>
      </c>
      <c r="F8" s="37">
        <f t="shared" si="0"/>
        <v>55671000</v>
      </c>
      <c r="G8" s="38">
        <f t="shared" si="0"/>
        <v>22310000</v>
      </c>
      <c r="H8" s="37">
        <f t="shared" si="0"/>
        <v>8363000</v>
      </c>
      <c r="I8" s="38">
        <f t="shared" si="0"/>
        <v>3930316</v>
      </c>
      <c r="J8" s="37">
        <f t="shared" si="0"/>
        <v>2055000</v>
      </c>
      <c r="K8" s="38">
        <f t="shared" si="0"/>
        <v>0</v>
      </c>
      <c r="L8" s="37">
        <f t="shared" si="0"/>
        <v>1897000</v>
      </c>
      <c r="M8" s="38">
        <f t="shared" si="0"/>
        <v>2922798</v>
      </c>
      <c r="N8" s="37">
        <f t="shared" si="0"/>
        <v>0</v>
      </c>
      <c r="O8" s="38">
        <f t="shared" si="0"/>
        <v>0</v>
      </c>
      <c r="P8" s="37">
        <f t="shared" si="0"/>
        <v>12315000</v>
      </c>
      <c r="Q8" s="38">
        <f t="shared" si="0"/>
        <v>6853114</v>
      </c>
      <c r="R8" s="16">
        <f>IF(($J8       =0),0,((($L8       -$J8       )/$J8       )*100))</f>
        <v>-7.6885644768856451</v>
      </c>
      <c r="S8" s="17">
        <f>IF(($K8       =0),0,((($M8       -$K8       )/$K8       )*100))</f>
        <v>0</v>
      </c>
      <c r="T8" s="16">
        <f>IF(($E8       =0),0,(($P8       /$E8       )*100))</f>
        <v>41.337987982947872</v>
      </c>
      <c r="U8" s="18">
        <f>IF(($E8       =0),0,(($Q8       /$E8       )*100))</f>
        <v>23.003974354670873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52047000</v>
      </c>
      <c r="C9" s="39">
        <f t="shared" si="2"/>
        <v>-25880000</v>
      </c>
      <c r="D9" s="39">
        <f t="shared" si="2"/>
        <v>0</v>
      </c>
      <c r="E9" s="39">
        <f t="shared" si="2"/>
        <v>26167000</v>
      </c>
      <c r="F9" s="40">
        <f t="shared" si="2"/>
        <v>52047000</v>
      </c>
      <c r="G9" s="41">
        <f t="shared" si="2"/>
        <v>18686000</v>
      </c>
      <c r="H9" s="40">
        <f t="shared" si="2"/>
        <v>6965000</v>
      </c>
      <c r="I9" s="41">
        <f t="shared" si="2"/>
        <v>3930316</v>
      </c>
      <c r="J9" s="40">
        <f t="shared" si="2"/>
        <v>1192000</v>
      </c>
      <c r="K9" s="41">
        <f t="shared" si="2"/>
        <v>0</v>
      </c>
      <c r="L9" s="40">
        <f t="shared" si="2"/>
        <v>1215000</v>
      </c>
      <c r="M9" s="41">
        <f t="shared" si="2"/>
        <v>2717023</v>
      </c>
      <c r="N9" s="40">
        <f t="shared" si="2"/>
        <v>0</v>
      </c>
      <c r="O9" s="41">
        <f t="shared" si="2"/>
        <v>0</v>
      </c>
      <c r="P9" s="40">
        <f t="shared" si="2"/>
        <v>9372000</v>
      </c>
      <c r="Q9" s="41">
        <f t="shared" si="2"/>
        <v>6647339</v>
      </c>
      <c r="R9" s="20">
        <f>IF(($J9       =0),0,((($L9       -$J9       )/$J9       )*100))</f>
        <v>1.9295302013422819</v>
      </c>
      <c r="S9" s="21">
        <f>IF(($K9       =0),0,((($M9       -$K9       )/$K9       )*100))</f>
        <v>0</v>
      </c>
      <c r="T9" s="20">
        <f>IF(($E9       =0),0,(($P9       /$E9       )*100))</f>
        <v>35.816104253448998</v>
      </c>
      <c r="U9" s="22">
        <f>IF(($E9       =0),0,(($Q9       /$E9       )*100))</f>
        <v>25.403519700385985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33375000</v>
      </c>
      <c r="C10" s="42">
        <v>-25880000</v>
      </c>
      <c r="D10" s="42"/>
      <c r="E10" s="42">
        <f t="shared" ref="E10:E41" si="4">$B10      +$C10      +$D10</f>
        <v>7495000</v>
      </c>
      <c r="F10" s="43">
        <v>33375000</v>
      </c>
      <c r="G10" s="44">
        <v>7495000</v>
      </c>
      <c r="H10" s="43">
        <v>6456000</v>
      </c>
      <c r="I10" s="44">
        <v>3930316</v>
      </c>
      <c r="J10" s="43">
        <v>922000</v>
      </c>
      <c r="K10" s="44"/>
      <c r="L10" s="43"/>
      <c r="M10" s="44">
        <v>2088333</v>
      </c>
      <c r="N10" s="43"/>
      <c r="O10" s="44"/>
      <c r="P10" s="43">
        <f t="shared" ref="P10:P41" si="5">$H10      +$J10      +$L10      +$N10</f>
        <v>7378000</v>
      </c>
      <c r="Q10" s="44">
        <f t="shared" ref="Q10:Q41" si="6">$I10      +$K10      +$M10      +$O10</f>
        <v>6018649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98.438959306204126</v>
      </c>
      <c r="U10" s="26">
        <f t="shared" ref="U10:U41" si="10">IF(($E10      =0),0,(($Q10      /$E10      )*100))</f>
        <v>80.302188125416933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18672000</v>
      </c>
      <c r="C23" s="42"/>
      <c r="D23" s="42"/>
      <c r="E23" s="42">
        <f t="shared" si="4"/>
        <v>18672000</v>
      </c>
      <c r="F23" s="43">
        <v>18672000</v>
      </c>
      <c r="G23" s="44">
        <v>11191000</v>
      </c>
      <c r="H23" s="43">
        <v>509000</v>
      </c>
      <c r="I23" s="44"/>
      <c r="J23" s="43">
        <v>270000</v>
      </c>
      <c r="K23" s="44"/>
      <c r="L23" s="43">
        <v>1215000</v>
      </c>
      <c r="M23" s="44">
        <v>628690</v>
      </c>
      <c r="N23" s="43"/>
      <c r="O23" s="44"/>
      <c r="P23" s="43">
        <f t="shared" si="5"/>
        <v>1994000</v>
      </c>
      <c r="Q23" s="44">
        <f t="shared" si="6"/>
        <v>628690</v>
      </c>
      <c r="R23" s="24">
        <f t="shared" si="7"/>
        <v>350</v>
      </c>
      <c r="S23" s="25">
        <f t="shared" si="8"/>
        <v>0</v>
      </c>
      <c r="T23" s="24">
        <f t="shared" si="9"/>
        <v>10.679091688089118</v>
      </c>
      <c r="U23" s="26">
        <f t="shared" si="10"/>
        <v>3.3670201371036845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3624000</v>
      </c>
      <c r="C28" s="39">
        <f t="shared" si="11"/>
        <v>0</v>
      </c>
      <c r="D28" s="39">
        <f t="shared" si="11"/>
        <v>0</v>
      </c>
      <c r="E28" s="39">
        <f t="shared" si="11"/>
        <v>3624000</v>
      </c>
      <c r="F28" s="40">
        <f t="shared" si="11"/>
        <v>3624000</v>
      </c>
      <c r="G28" s="41">
        <f t="shared" si="11"/>
        <v>3624000</v>
      </c>
      <c r="H28" s="40">
        <f t="shared" si="11"/>
        <v>1398000</v>
      </c>
      <c r="I28" s="41">
        <f t="shared" si="11"/>
        <v>0</v>
      </c>
      <c r="J28" s="40">
        <f t="shared" si="11"/>
        <v>863000</v>
      </c>
      <c r="K28" s="41">
        <f t="shared" si="11"/>
        <v>0</v>
      </c>
      <c r="L28" s="40">
        <f t="shared" si="11"/>
        <v>682000</v>
      </c>
      <c r="M28" s="41">
        <f t="shared" si="11"/>
        <v>205775</v>
      </c>
      <c r="N28" s="40">
        <f t="shared" si="11"/>
        <v>0</v>
      </c>
      <c r="O28" s="41">
        <f t="shared" si="11"/>
        <v>0</v>
      </c>
      <c r="P28" s="40">
        <f t="shared" si="11"/>
        <v>2943000</v>
      </c>
      <c r="Q28" s="41">
        <f t="shared" si="11"/>
        <v>205775</v>
      </c>
      <c r="R28" s="20">
        <f t="shared" si="7"/>
        <v>-20.973348783314023</v>
      </c>
      <c r="S28" s="21">
        <f t="shared" si="8"/>
        <v>0</v>
      </c>
      <c r="T28" s="20">
        <f t="shared" si="9"/>
        <v>81.208609271523187</v>
      </c>
      <c r="U28" s="22">
        <f t="shared" si="10"/>
        <v>5.6781181015452544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1067000</v>
      </c>
      <c r="I31" s="44"/>
      <c r="J31" s="43">
        <v>669000</v>
      </c>
      <c r="K31" s="44"/>
      <c r="L31" s="43">
        <v>446000</v>
      </c>
      <c r="M31" s="44"/>
      <c r="N31" s="43"/>
      <c r="O31" s="44"/>
      <c r="P31" s="43">
        <f t="shared" si="5"/>
        <v>2182000</v>
      </c>
      <c r="Q31" s="44">
        <f t="shared" si="6"/>
        <v>0</v>
      </c>
      <c r="R31" s="24">
        <f t="shared" si="7"/>
        <v>-33.333333333333329</v>
      </c>
      <c r="S31" s="25">
        <f t="shared" si="8"/>
        <v>0</v>
      </c>
      <c r="T31" s="24">
        <f t="shared" si="9"/>
        <v>94.869565217391312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1324000</v>
      </c>
      <c r="C33" s="42"/>
      <c r="D33" s="42"/>
      <c r="E33" s="42">
        <f t="shared" si="4"/>
        <v>1324000</v>
      </c>
      <c r="F33" s="43">
        <v>1324000</v>
      </c>
      <c r="G33" s="44">
        <v>1324000</v>
      </c>
      <c r="H33" s="43">
        <v>331000</v>
      </c>
      <c r="I33" s="44"/>
      <c r="J33" s="43">
        <v>194000</v>
      </c>
      <c r="K33" s="44"/>
      <c r="L33" s="43">
        <v>236000</v>
      </c>
      <c r="M33" s="44">
        <v>205775</v>
      </c>
      <c r="N33" s="43"/>
      <c r="O33" s="44"/>
      <c r="P33" s="43">
        <f t="shared" si="5"/>
        <v>761000</v>
      </c>
      <c r="Q33" s="44">
        <f t="shared" si="6"/>
        <v>205775</v>
      </c>
      <c r="R33" s="24">
        <f t="shared" si="7"/>
        <v>21.649484536082475</v>
      </c>
      <c r="S33" s="25">
        <f t="shared" si="8"/>
        <v>0</v>
      </c>
      <c r="T33" s="24">
        <f t="shared" si="9"/>
        <v>57.477341389728096</v>
      </c>
      <c r="U33" s="26">
        <f t="shared" si="10"/>
        <v>15.541918429003021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10033000</v>
      </c>
      <c r="C43" s="45">
        <f t="shared" si="20"/>
        <v>0</v>
      </c>
      <c r="D43" s="45">
        <f t="shared" si="20"/>
        <v>0</v>
      </c>
      <c r="E43" s="45">
        <f t="shared" si="20"/>
        <v>10033000</v>
      </c>
      <c r="F43" s="46">
        <f t="shared" si="20"/>
        <v>10030000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10033000</v>
      </c>
      <c r="C44" s="39">
        <f t="shared" si="22"/>
        <v>0</v>
      </c>
      <c r="D44" s="39">
        <f t="shared" si="22"/>
        <v>0</v>
      </c>
      <c r="E44" s="39">
        <f t="shared" si="22"/>
        <v>10033000</v>
      </c>
      <c r="F44" s="40">
        <f t="shared" si="22"/>
        <v>10030000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10000000</v>
      </c>
      <c r="C53" s="42"/>
      <c r="D53" s="42"/>
      <c r="E53" s="42">
        <f t="shared" si="13"/>
        <v>10000000</v>
      </c>
      <c r="F53" s="43">
        <v>10000000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65704000</v>
      </c>
      <c r="C61" s="39">
        <f t="shared" si="26"/>
        <v>-25880000</v>
      </c>
      <c r="D61" s="39">
        <f t="shared" si="26"/>
        <v>0</v>
      </c>
      <c r="E61" s="39">
        <f t="shared" si="26"/>
        <v>39824000</v>
      </c>
      <c r="F61" s="40">
        <f t="shared" si="26"/>
        <v>65701000</v>
      </c>
      <c r="G61" s="41">
        <f t="shared" si="26"/>
        <v>22310000</v>
      </c>
      <c r="H61" s="40">
        <f t="shared" si="26"/>
        <v>8363000</v>
      </c>
      <c r="I61" s="41">
        <f t="shared" si="26"/>
        <v>3930316</v>
      </c>
      <c r="J61" s="40">
        <f t="shared" si="26"/>
        <v>2055000</v>
      </c>
      <c r="K61" s="41">
        <f t="shared" si="26"/>
        <v>0</v>
      </c>
      <c r="L61" s="40">
        <f t="shared" si="26"/>
        <v>1897000</v>
      </c>
      <c r="M61" s="41">
        <f t="shared" si="26"/>
        <v>2922798</v>
      </c>
      <c r="N61" s="40">
        <f t="shared" si="26"/>
        <v>0</v>
      </c>
      <c r="O61" s="41">
        <f t="shared" si="26"/>
        <v>0</v>
      </c>
      <c r="P61" s="40">
        <f t="shared" si="26"/>
        <v>12315000</v>
      </c>
      <c r="Q61" s="41">
        <f t="shared" si="26"/>
        <v>6853114</v>
      </c>
      <c r="R61" s="20">
        <f t="shared" si="16"/>
        <v>-7.6885644768856451</v>
      </c>
      <c r="S61" s="21">
        <f t="shared" si="17"/>
        <v>0</v>
      </c>
      <c r="T61" s="20">
        <f t="shared" si="18"/>
        <v>30.923563680192849</v>
      </c>
      <c r="U61" s="22">
        <f t="shared" si="19"/>
        <v>17.20850241060667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65704000</v>
      </c>
      <c r="C65" s="48">
        <f t="shared" si="30"/>
        <v>-25880000</v>
      </c>
      <c r="D65" s="48">
        <f t="shared" si="30"/>
        <v>0</v>
      </c>
      <c r="E65" s="48">
        <f t="shared" si="30"/>
        <v>39824000</v>
      </c>
      <c r="F65" s="49">
        <f t="shared" si="30"/>
        <v>65701000</v>
      </c>
      <c r="G65" s="50">
        <f t="shared" si="30"/>
        <v>22310000</v>
      </c>
      <c r="H65" s="49">
        <f t="shared" si="30"/>
        <v>8363000</v>
      </c>
      <c r="I65" s="50">
        <f t="shared" si="30"/>
        <v>3930316</v>
      </c>
      <c r="J65" s="49">
        <f t="shared" si="30"/>
        <v>2055000</v>
      </c>
      <c r="K65" s="50">
        <f t="shared" si="30"/>
        <v>0</v>
      </c>
      <c r="L65" s="49">
        <f t="shared" si="30"/>
        <v>1897000</v>
      </c>
      <c r="M65" s="51">
        <f t="shared" si="30"/>
        <v>2922798</v>
      </c>
      <c r="N65" s="49">
        <f t="shared" si="30"/>
        <v>0</v>
      </c>
      <c r="O65" s="50">
        <f t="shared" si="30"/>
        <v>0</v>
      </c>
      <c r="P65" s="49">
        <f t="shared" si="30"/>
        <v>12315000</v>
      </c>
      <c r="Q65" s="50">
        <f t="shared" si="30"/>
        <v>6853114</v>
      </c>
      <c r="R65" s="34">
        <f t="shared" si="16"/>
        <v>-7.6885644768856451</v>
      </c>
      <c r="S65" s="35">
        <f t="shared" si="17"/>
        <v>0</v>
      </c>
      <c r="T65" s="34">
        <f t="shared" si="18"/>
        <v>30.923563680192849</v>
      </c>
      <c r="U65" s="35">
        <f t="shared" si="19"/>
        <v>17.20850241060667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54865000</v>
      </c>
      <c r="C8" s="36">
        <f t="shared" si="0"/>
        <v>-21936000</v>
      </c>
      <c r="D8" s="36">
        <f t="shared" si="0"/>
        <v>0</v>
      </c>
      <c r="E8" s="36">
        <f t="shared" si="0"/>
        <v>32929000</v>
      </c>
      <c r="F8" s="37">
        <f t="shared" si="0"/>
        <v>50065000</v>
      </c>
      <c r="G8" s="38">
        <f t="shared" si="0"/>
        <v>25129000</v>
      </c>
      <c r="H8" s="37">
        <f t="shared" si="0"/>
        <v>5141000</v>
      </c>
      <c r="I8" s="38">
        <f t="shared" si="0"/>
        <v>0</v>
      </c>
      <c r="J8" s="37">
        <f t="shared" si="0"/>
        <v>3287000</v>
      </c>
      <c r="K8" s="38">
        <f t="shared" si="0"/>
        <v>0</v>
      </c>
      <c r="L8" s="37">
        <f t="shared" si="0"/>
        <v>3994000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12422000</v>
      </c>
      <c r="Q8" s="38">
        <f t="shared" si="0"/>
        <v>0</v>
      </c>
      <c r="R8" s="16">
        <f>IF(($J8       =0),0,((($L8       -$J8       )/$J8       )*100))</f>
        <v>21.508974749011255</v>
      </c>
      <c r="S8" s="17">
        <f>IF(($K8       =0),0,((($M8       -$K8       )/$K8       )*100))</f>
        <v>0</v>
      </c>
      <c r="T8" s="16">
        <f>IF(($E8       =0),0,(($P8       /$E8       )*100))</f>
        <v>37.723587111664493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51865000</v>
      </c>
      <c r="C9" s="39">
        <f t="shared" si="2"/>
        <v>-21936000</v>
      </c>
      <c r="D9" s="39">
        <f t="shared" si="2"/>
        <v>0</v>
      </c>
      <c r="E9" s="39">
        <f t="shared" si="2"/>
        <v>29929000</v>
      </c>
      <c r="F9" s="40">
        <f t="shared" si="2"/>
        <v>47065000</v>
      </c>
      <c r="G9" s="41">
        <f t="shared" si="2"/>
        <v>22129000</v>
      </c>
      <c r="H9" s="40">
        <f t="shared" si="2"/>
        <v>3326000</v>
      </c>
      <c r="I9" s="41">
        <f t="shared" si="2"/>
        <v>0</v>
      </c>
      <c r="J9" s="40">
        <f t="shared" si="2"/>
        <v>2538000</v>
      </c>
      <c r="K9" s="41">
        <f t="shared" si="2"/>
        <v>0</v>
      </c>
      <c r="L9" s="40">
        <f t="shared" si="2"/>
        <v>3970000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9834000</v>
      </c>
      <c r="Q9" s="41">
        <f t="shared" si="2"/>
        <v>0</v>
      </c>
      <c r="R9" s="20">
        <f>IF(($J9       =0),0,((($L9       -$J9       )/$J9       )*100))</f>
        <v>56.422379826635151</v>
      </c>
      <c r="S9" s="21">
        <f>IF(($K9       =0),0,((($M9       -$K9       )/$K9       )*100))</f>
        <v>0</v>
      </c>
      <c r="T9" s="20">
        <f>IF(($E9       =0),0,(($P9       /$E9       )*100))</f>
        <v>32.85776337331685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25865000</v>
      </c>
      <c r="C10" s="42">
        <v>-21936000</v>
      </c>
      <c r="D10" s="42"/>
      <c r="E10" s="42">
        <f t="shared" ref="E10:E41" si="4">$B10      +$C10      +$D10</f>
        <v>3929000</v>
      </c>
      <c r="F10" s="43">
        <v>25865000</v>
      </c>
      <c r="G10" s="44">
        <v>3929000</v>
      </c>
      <c r="H10" s="43">
        <v>2743000</v>
      </c>
      <c r="I10" s="44"/>
      <c r="J10" s="43">
        <v>721000</v>
      </c>
      <c r="K10" s="44"/>
      <c r="L10" s="43">
        <v>215000</v>
      </c>
      <c r="M10" s="44"/>
      <c r="N10" s="43"/>
      <c r="O10" s="44"/>
      <c r="P10" s="43">
        <f t="shared" ref="P10:P41" si="5">$H10      +$J10      +$L10      +$N10</f>
        <v>3679000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-70.180305131761443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93.637057775515402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6000000</v>
      </c>
      <c r="C13" s="42"/>
      <c r="D13" s="42"/>
      <c r="E13" s="42">
        <f t="shared" si="4"/>
        <v>6000000</v>
      </c>
      <c r="F13" s="43">
        <v>1200000</v>
      </c>
      <c r="G13" s="44">
        <v>1200000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20000000</v>
      </c>
      <c r="C23" s="42"/>
      <c r="D23" s="42"/>
      <c r="E23" s="42">
        <f t="shared" si="4"/>
        <v>20000000</v>
      </c>
      <c r="F23" s="43">
        <v>20000000</v>
      </c>
      <c r="G23" s="44">
        <v>17000000</v>
      </c>
      <c r="H23" s="43">
        <v>583000</v>
      </c>
      <c r="I23" s="44"/>
      <c r="J23" s="43">
        <v>1817000</v>
      </c>
      <c r="K23" s="44"/>
      <c r="L23" s="43">
        <v>3755000</v>
      </c>
      <c r="M23" s="44"/>
      <c r="N23" s="43"/>
      <c r="O23" s="44"/>
      <c r="P23" s="43">
        <f t="shared" si="5"/>
        <v>6155000</v>
      </c>
      <c r="Q23" s="44">
        <f t="shared" si="6"/>
        <v>0</v>
      </c>
      <c r="R23" s="24">
        <f t="shared" si="7"/>
        <v>106.65932856356632</v>
      </c>
      <c r="S23" s="25">
        <f t="shared" si="8"/>
        <v>0</v>
      </c>
      <c r="T23" s="24">
        <f t="shared" si="9"/>
        <v>30.775000000000002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3000000</v>
      </c>
      <c r="C28" s="39">
        <f t="shared" si="11"/>
        <v>0</v>
      </c>
      <c r="D28" s="39">
        <f t="shared" si="11"/>
        <v>0</v>
      </c>
      <c r="E28" s="39">
        <f t="shared" si="11"/>
        <v>3000000</v>
      </c>
      <c r="F28" s="40">
        <f t="shared" si="11"/>
        <v>3000000</v>
      </c>
      <c r="G28" s="41">
        <f t="shared" si="11"/>
        <v>3000000</v>
      </c>
      <c r="H28" s="40">
        <f t="shared" si="11"/>
        <v>1815000</v>
      </c>
      <c r="I28" s="41">
        <f t="shared" si="11"/>
        <v>0</v>
      </c>
      <c r="J28" s="40">
        <f t="shared" si="11"/>
        <v>749000</v>
      </c>
      <c r="K28" s="41">
        <f t="shared" si="11"/>
        <v>0</v>
      </c>
      <c r="L28" s="40">
        <f t="shared" si="11"/>
        <v>24000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2588000</v>
      </c>
      <c r="Q28" s="41">
        <f t="shared" si="11"/>
        <v>0</v>
      </c>
      <c r="R28" s="20">
        <f t="shared" si="7"/>
        <v>-96.795727636849122</v>
      </c>
      <c r="S28" s="21">
        <f t="shared" si="8"/>
        <v>0</v>
      </c>
      <c r="T28" s="20">
        <f t="shared" si="9"/>
        <v>86.266666666666666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1815000</v>
      </c>
      <c r="I31" s="44"/>
      <c r="J31" s="43">
        <v>749000</v>
      </c>
      <c r="K31" s="44"/>
      <c r="L31" s="43">
        <v>24000</v>
      </c>
      <c r="M31" s="44"/>
      <c r="N31" s="43"/>
      <c r="O31" s="44"/>
      <c r="P31" s="43">
        <f t="shared" si="5"/>
        <v>2588000</v>
      </c>
      <c r="Q31" s="44">
        <f t="shared" si="6"/>
        <v>0</v>
      </c>
      <c r="R31" s="24">
        <f t="shared" si="7"/>
        <v>-96.795727636849122</v>
      </c>
      <c r="S31" s="25">
        <f t="shared" si="8"/>
        <v>0</v>
      </c>
      <c r="T31" s="24">
        <f t="shared" si="9"/>
        <v>86.266666666666666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/>
      <c r="C33" s="42"/>
      <c r="D33" s="42"/>
      <c r="E33" s="42">
        <f t="shared" si="4"/>
        <v>0</v>
      </c>
      <c r="F33" s="43"/>
      <c r="G33" s="44"/>
      <c r="H33" s="43"/>
      <c r="I33" s="44"/>
      <c r="J33" s="43"/>
      <c r="K33" s="44"/>
      <c r="L33" s="43"/>
      <c r="M33" s="44"/>
      <c r="N33" s="43"/>
      <c r="O33" s="44"/>
      <c r="P33" s="43">
        <f t="shared" si="5"/>
        <v>0</v>
      </c>
      <c r="Q33" s="44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30310000</v>
      </c>
      <c r="C43" s="45">
        <f t="shared" si="20"/>
        <v>0</v>
      </c>
      <c r="D43" s="45">
        <f t="shared" si="20"/>
        <v>0</v>
      </c>
      <c r="E43" s="45">
        <f t="shared" si="20"/>
        <v>30310000</v>
      </c>
      <c r="F43" s="46">
        <f t="shared" si="20"/>
        <v>30307000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30310000</v>
      </c>
      <c r="C44" s="39">
        <f t="shared" si="22"/>
        <v>0</v>
      </c>
      <c r="D44" s="39">
        <f t="shared" si="22"/>
        <v>0</v>
      </c>
      <c r="E44" s="39">
        <f t="shared" si="22"/>
        <v>30310000</v>
      </c>
      <c r="F44" s="40">
        <f t="shared" si="22"/>
        <v>30307000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15000000</v>
      </c>
      <c r="C45" s="42"/>
      <c r="D45" s="42"/>
      <c r="E45" s="42">
        <f t="shared" si="13"/>
        <v>15000000</v>
      </c>
      <c r="F45" s="43">
        <v>15000000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10000000</v>
      </c>
      <c r="C53" s="42"/>
      <c r="D53" s="42"/>
      <c r="E53" s="42">
        <f t="shared" si="13"/>
        <v>10000000</v>
      </c>
      <c r="F53" s="43">
        <v>10000000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5277000</v>
      </c>
      <c r="C54" s="42"/>
      <c r="D54" s="42"/>
      <c r="E54" s="42">
        <f t="shared" si="13"/>
        <v>5277000</v>
      </c>
      <c r="F54" s="43">
        <v>5277000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85175000</v>
      </c>
      <c r="C61" s="39">
        <f t="shared" si="26"/>
        <v>-21936000</v>
      </c>
      <c r="D61" s="39">
        <f t="shared" si="26"/>
        <v>0</v>
      </c>
      <c r="E61" s="39">
        <f t="shared" si="26"/>
        <v>63239000</v>
      </c>
      <c r="F61" s="40">
        <f t="shared" si="26"/>
        <v>80372000</v>
      </c>
      <c r="G61" s="41">
        <f t="shared" si="26"/>
        <v>25129000</v>
      </c>
      <c r="H61" s="40">
        <f t="shared" si="26"/>
        <v>5141000</v>
      </c>
      <c r="I61" s="41">
        <f t="shared" si="26"/>
        <v>0</v>
      </c>
      <c r="J61" s="40">
        <f t="shared" si="26"/>
        <v>3287000</v>
      </c>
      <c r="K61" s="41">
        <f t="shared" si="26"/>
        <v>0</v>
      </c>
      <c r="L61" s="40">
        <f t="shared" si="26"/>
        <v>3994000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12422000</v>
      </c>
      <c r="Q61" s="41">
        <f t="shared" si="26"/>
        <v>0</v>
      </c>
      <c r="R61" s="20">
        <f t="shared" si="16"/>
        <v>21.508974749011255</v>
      </c>
      <c r="S61" s="21">
        <f t="shared" si="17"/>
        <v>0</v>
      </c>
      <c r="T61" s="20">
        <f t="shared" si="18"/>
        <v>19.642941855500563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85175000</v>
      </c>
      <c r="C65" s="48">
        <f t="shared" si="30"/>
        <v>-21936000</v>
      </c>
      <c r="D65" s="48">
        <f t="shared" si="30"/>
        <v>0</v>
      </c>
      <c r="E65" s="48">
        <f t="shared" si="30"/>
        <v>63239000</v>
      </c>
      <c r="F65" s="49">
        <f t="shared" si="30"/>
        <v>80372000</v>
      </c>
      <c r="G65" s="50">
        <f t="shared" si="30"/>
        <v>25129000</v>
      </c>
      <c r="H65" s="49">
        <f t="shared" si="30"/>
        <v>5141000</v>
      </c>
      <c r="I65" s="50">
        <f t="shared" si="30"/>
        <v>0</v>
      </c>
      <c r="J65" s="49">
        <f t="shared" si="30"/>
        <v>3287000</v>
      </c>
      <c r="K65" s="50">
        <f t="shared" si="30"/>
        <v>0</v>
      </c>
      <c r="L65" s="49">
        <f t="shared" si="30"/>
        <v>3994000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12422000</v>
      </c>
      <c r="Q65" s="50">
        <f t="shared" si="30"/>
        <v>0</v>
      </c>
      <c r="R65" s="34">
        <f t="shared" si="16"/>
        <v>21.508974749011255</v>
      </c>
      <c r="S65" s="35">
        <f t="shared" si="17"/>
        <v>0</v>
      </c>
      <c r="T65" s="34">
        <f t="shared" si="18"/>
        <v>19.642941855500563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47068000</v>
      </c>
      <c r="C8" s="36">
        <f t="shared" si="0"/>
        <v>-17068000</v>
      </c>
      <c r="D8" s="36">
        <f t="shared" si="0"/>
        <v>0</v>
      </c>
      <c r="E8" s="36">
        <f t="shared" si="0"/>
        <v>30000000</v>
      </c>
      <c r="F8" s="37">
        <f t="shared" si="0"/>
        <v>27800000</v>
      </c>
      <c r="G8" s="38">
        <f t="shared" si="0"/>
        <v>27800000</v>
      </c>
      <c r="H8" s="37">
        <f t="shared" si="0"/>
        <v>6775000</v>
      </c>
      <c r="I8" s="38">
        <f t="shared" si="0"/>
        <v>32133896</v>
      </c>
      <c r="J8" s="37">
        <f t="shared" si="0"/>
        <v>2428000</v>
      </c>
      <c r="K8" s="38">
        <f t="shared" si="0"/>
        <v>0</v>
      </c>
      <c r="L8" s="37">
        <f t="shared" si="0"/>
        <v>4078000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13281000</v>
      </c>
      <c r="Q8" s="38">
        <f t="shared" si="0"/>
        <v>32133896</v>
      </c>
      <c r="R8" s="16">
        <f>IF(($J8       =0),0,((($L8       -$J8       )/$J8       )*100))</f>
        <v>67.957166392092262</v>
      </c>
      <c r="S8" s="17">
        <f>IF(($K8       =0),0,((($M8       -$K8       )/$K8       )*100))</f>
        <v>0</v>
      </c>
      <c r="T8" s="16">
        <f>IF(($E8       =0),0,(($P8       /$E8       )*100))</f>
        <v>44.269999999999996</v>
      </c>
      <c r="U8" s="18">
        <f>IF(($E8       =0),0,(($Q8       /$E8       )*100))</f>
        <v>107.11298666666667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39114000</v>
      </c>
      <c r="C9" s="39">
        <f t="shared" si="2"/>
        <v>-17068000</v>
      </c>
      <c r="D9" s="39">
        <f t="shared" si="2"/>
        <v>0</v>
      </c>
      <c r="E9" s="39">
        <f t="shared" si="2"/>
        <v>22046000</v>
      </c>
      <c r="F9" s="40">
        <f t="shared" si="2"/>
        <v>22046000</v>
      </c>
      <c r="G9" s="41">
        <f t="shared" si="2"/>
        <v>22046000</v>
      </c>
      <c r="H9" s="40">
        <f t="shared" si="2"/>
        <v>6436000</v>
      </c>
      <c r="I9" s="41">
        <f t="shared" si="2"/>
        <v>25421000</v>
      </c>
      <c r="J9" s="40">
        <f t="shared" si="2"/>
        <v>1630000</v>
      </c>
      <c r="K9" s="41">
        <f t="shared" si="2"/>
        <v>0</v>
      </c>
      <c r="L9" s="40">
        <f t="shared" si="2"/>
        <v>3575000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11641000</v>
      </c>
      <c r="Q9" s="41">
        <f t="shared" si="2"/>
        <v>25421000</v>
      </c>
      <c r="R9" s="20">
        <f>IF(($J9       =0),0,((($L9       -$J9       )/$J9       )*100))</f>
        <v>119.32515337423312</v>
      </c>
      <c r="S9" s="21">
        <f>IF(($K9       =0),0,((($M9       -$K9       )/$K9       )*100))</f>
        <v>0</v>
      </c>
      <c r="T9" s="20">
        <f>IF(($E9       =0),0,(($P9       /$E9       )*100))</f>
        <v>52.803229610813752</v>
      </c>
      <c r="U9" s="22">
        <f>IF(($E9       =0),0,(($Q9       /$E9       )*100))</f>
        <v>115.3088995736188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20894000</v>
      </c>
      <c r="C10" s="42">
        <v>-17068000</v>
      </c>
      <c r="D10" s="42"/>
      <c r="E10" s="42">
        <f t="shared" ref="E10:E41" si="4">$B10      +$C10      +$D10</f>
        <v>3826000</v>
      </c>
      <c r="F10" s="43">
        <v>3826000</v>
      </c>
      <c r="G10" s="44">
        <v>3826000</v>
      </c>
      <c r="H10" s="43">
        <v>3236000</v>
      </c>
      <c r="I10" s="44">
        <v>4197000</v>
      </c>
      <c r="J10" s="43">
        <v>543000</v>
      </c>
      <c r="K10" s="44"/>
      <c r="L10" s="43">
        <v>5000</v>
      </c>
      <c r="M10" s="44"/>
      <c r="N10" s="43"/>
      <c r="O10" s="44"/>
      <c r="P10" s="43">
        <f t="shared" ref="P10:P41" si="5">$H10      +$J10      +$L10      +$N10</f>
        <v>3784000</v>
      </c>
      <c r="Q10" s="44">
        <f t="shared" ref="Q10:Q41" si="6">$I10      +$K10      +$M10      +$O10</f>
        <v>4197000</v>
      </c>
      <c r="R10" s="24">
        <f t="shared" ref="R10:R41" si="7">IF(($J10      =0),0,((($L10      -$J10      )/$J10      )*100))</f>
        <v>-99.079189686924494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98.9022477783586</v>
      </c>
      <c r="U10" s="26">
        <f t="shared" ref="U10:U41" si="10">IF(($E10      =0),0,(($Q10      /$E10      )*100))</f>
        <v>109.6968112911657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18220000</v>
      </c>
      <c r="C23" s="42"/>
      <c r="D23" s="42"/>
      <c r="E23" s="42">
        <f t="shared" si="4"/>
        <v>18220000</v>
      </c>
      <c r="F23" s="43">
        <v>18220000</v>
      </c>
      <c r="G23" s="44">
        <v>18220000</v>
      </c>
      <c r="H23" s="43">
        <v>3200000</v>
      </c>
      <c r="I23" s="44">
        <v>21224000</v>
      </c>
      <c r="J23" s="43">
        <v>1087000</v>
      </c>
      <c r="K23" s="44"/>
      <c r="L23" s="43">
        <v>3570000</v>
      </c>
      <c r="M23" s="44"/>
      <c r="N23" s="43"/>
      <c r="O23" s="44"/>
      <c r="P23" s="43">
        <f t="shared" si="5"/>
        <v>7857000</v>
      </c>
      <c r="Q23" s="44">
        <f t="shared" si="6"/>
        <v>21224000</v>
      </c>
      <c r="R23" s="24">
        <f t="shared" si="7"/>
        <v>228.42686292548299</v>
      </c>
      <c r="S23" s="25">
        <f t="shared" si="8"/>
        <v>0</v>
      </c>
      <c r="T23" s="24">
        <f t="shared" si="9"/>
        <v>43.122941822173438</v>
      </c>
      <c r="U23" s="26">
        <f t="shared" si="10"/>
        <v>116.4873765093304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7954000</v>
      </c>
      <c r="C28" s="39">
        <f t="shared" si="11"/>
        <v>0</v>
      </c>
      <c r="D28" s="39">
        <f t="shared" si="11"/>
        <v>0</v>
      </c>
      <c r="E28" s="39">
        <f t="shared" si="11"/>
        <v>7954000</v>
      </c>
      <c r="F28" s="40">
        <f t="shared" si="11"/>
        <v>5754000</v>
      </c>
      <c r="G28" s="41">
        <f t="shared" si="11"/>
        <v>5754000</v>
      </c>
      <c r="H28" s="40">
        <f t="shared" si="11"/>
        <v>339000</v>
      </c>
      <c r="I28" s="41">
        <f t="shared" si="11"/>
        <v>6712896</v>
      </c>
      <c r="J28" s="40">
        <f t="shared" si="11"/>
        <v>798000</v>
      </c>
      <c r="K28" s="41">
        <f t="shared" si="11"/>
        <v>0</v>
      </c>
      <c r="L28" s="40">
        <f t="shared" si="11"/>
        <v>503000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1640000</v>
      </c>
      <c r="Q28" s="41">
        <f t="shared" si="11"/>
        <v>6712896</v>
      </c>
      <c r="R28" s="20">
        <f t="shared" si="7"/>
        <v>-36.967418546365913</v>
      </c>
      <c r="S28" s="21">
        <f t="shared" si="8"/>
        <v>0</v>
      </c>
      <c r="T28" s="20">
        <f t="shared" si="9"/>
        <v>20.618556701030926</v>
      </c>
      <c r="U28" s="22">
        <f t="shared" si="10"/>
        <v>84.396479758612017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/>
      <c r="I31" s="44">
        <v>2600000</v>
      </c>
      <c r="J31" s="43">
        <v>488000</v>
      </c>
      <c r="K31" s="44"/>
      <c r="L31" s="43">
        <v>74000</v>
      </c>
      <c r="M31" s="44"/>
      <c r="N31" s="43"/>
      <c r="O31" s="44"/>
      <c r="P31" s="43">
        <f t="shared" si="5"/>
        <v>562000</v>
      </c>
      <c r="Q31" s="44">
        <f t="shared" si="6"/>
        <v>2600000</v>
      </c>
      <c r="R31" s="24">
        <f t="shared" si="7"/>
        <v>-84.836065573770497</v>
      </c>
      <c r="S31" s="25">
        <f t="shared" si="8"/>
        <v>0</v>
      </c>
      <c r="T31" s="24">
        <f t="shared" si="9"/>
        <v>21.615384615384613</v>
      </c>
      <c r="U31" s="26">
        <f t="shared" si="10"/>
        <v>100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1354000</v>
      </c>
      <c r="C33" s="42"/>
      <c r="D33" s="42"/>
      <c r="E33" s="42">
        <f t="shared" si="4"/>
        <v>1354000</v>
      </c>
      <c r="F33" s="43">
        <v>1354000</v>
      </c>
      <c r="G33" s="44">
        <v>1354000</v>
      </c>
      <c r="H33" s="43">
        <v>339000</v>
      </c>
      <c r="I33" s="44">
        <v>1200000</v>
      </c>
      <c r="J33" s="43">
        <v>310000</v>
      </c>
      <c r="K33" s="44"/>
      <c r="L33" s="43">
        <v>429000</v>
      </c>
      <c r="M33" s="44"/>
      <c r="N33" s="43"/>
      <c r="O33" s="44"/>
      <c r="P33" s="43">
        <f t="shared" si="5"/>
        <v>1078000</v>
      </c>
      <c r="Q33" s="44">
        <f t="shared" si="6"/>
        <v>1200000</v>
      </c>
      <c r="R33" s="24">
        <f t="shared" si="7"/>
        <v>38.387096774193544</v>
      </c>
      <c r="S33" s="25">
        <f t="shared" si="8"/>
        <v>0</v>
      </c>
      <c r="T33" s="24">
        <f t="shared" si="9"/>
        <v>79.615952732644018</v>
      </c>
      <c r="U33" s="26">
        <f t="shared" si="10"/>
        <v>88.62629246676515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1800000</v>
      </c>
      <c r="G36" s="44">
        <v>1800000</v>
      </c>
      <c r="H36" s="43"/>
      <c r="I36" s="44">
        <v>2912896</v>
      </c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2912896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72.822400000000002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50977000</v>
      </c>
      <c r="C43" s="45">
        <f t="shared" si="20"/>
        <v>0</v>
      </c>
      <c r="D43" s="45">
        <f t="shared" si="20"/>
        <v>0</v>
      </c>
      <c r="E43" s="45">
        <f t="shared" si="20"/>
        <v>50977000</v>
      </c>
      <c r="F43" s="46">
        <f t="shared" si="20"/>
        <v>50974000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50977000</v>
      </c>
      <c r="C44" s="39">
        <f t="shared" si="22"/>
        <v>0</v>
      </c>
      <c r="D44" s="39">
        <f t="shared" si="22"/>
        <v>0</v>
      </c>
      <c r="E44" s="39">
        <f t="shared" si="22"/>
        <v>50977000</v>
      </c>
      <c r="F44" s="40">
        <f t="shared" si="22"/>
        <v>50974000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44000000</v>
      </c>
      <c r="C45" s="42"/>
      <c r="D45" s="42"/>
      <c r="E45" s="42">
        <f t="shared" si="13"/>
        <v>44000000</v>
      </c>
      <c r="F45" s="43">
        <v>44000000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6944000</v>
      </c>
      <c r="C54" s="42"/>
      <c r="D54" s="42"/>
      <c r="E54" s="42">
        <f t="shared" si="13"/>
        <v>6944000</v>
      </c>
      <c r="F54" s="43">
        <v>6944000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98045000</v>
      </c>
      <c r="C61" s="39">
        <f t="shared" si="26"/>
        <v>-17068000</v>
      </c>
      <c r="D61" s="39">
        <f t="shared" si="26"/>
        <v>0</v>
      </c>
      <c r="E61" s="39">
        <f t="shared" si="26"/>
        <v>80977000</v>
      </c>
      <c r="F61" s="40">
        <f t="shared" si="26"/>
        <v>78774000</v>
      </c>
      <c r="G61" s="41">
        <f t="shared" si="26"/>
        <v>27800000</v>
      </c>
      <c r="H61" s="40">
        <f t="shared" si="26"/>
        <v>6775000</v>
      </c>
      <c r="I61" s="41">
        <f t="shared" si="26"/>
        <v>32133896</v>
      </c>
      <c r="J61" s="40">
        <f t="shared" si="26"/>
        <v>2428000</v>
      </c>
      <c r="K61" s="41">
        <f t="shared" si="26"/>
        <v>0</v>
      </c>
      <c r="L61" s="40">
        <f t="shared" si="26"/>
        <v>4078000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13281000</v>
      </c>
      <c r="Q61" s="41">
        <f t="shared" si="26"/>
        <v>32133896</v>
      </c>
      <c r="R61" s="20">
        <f t="shared" si="16"/>
        <v>67.957166392092262</v>
      </c>
      <c r="S61" s="21">
        <f t="shared" si="17"/>
        <v>0</v>
      </c>
      <c r="T61" s="20">
        <f t="shared" si="18"/>
        <v>16.400953357126095</v>
      </c>
      <c r="U61" s="22">
        <f t="shared" si="19"/>
        <v>39.68274448300135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98045000</v>
      </c>
      <c r="C65" s="48">
        <f t="shared" si="30"/>
        <v>-17068000</v>
      </c>
      <c r="D65" s="48">
        <f t="shared" si="30"/>
        <v>0</v>
      </c>
      <c r="E65" s="48">
        <f t="shared" si="30"/>
        <v>80977000</v>
      </c>
      <c r="F65" s="49">
        <f t="shared" si="30"/>
        <v>78774000</v>
      </c>
      <c r="G65" s="50">
        <f t="shared" si="30"/>
        <v>27800000</v>
      </c>
      <c r="H65" s="49">
        <f t="shared" si="30"/>
        <v>6775000</v>
      </c>
      <c r="I65" s="50">
        <f t="shared" si="30"/>
        <v>32133896</v>
      </c>
      <c r="J65" s="49">
        <f t="shared" si="30"/>
        <v>2428000</v>
      </c>
      <c r="K65" s="50">
        <f t="shared" si="30"/>
        <v>0</v>
      </c>
      <c r="L65" s="49">
        <f t="shared" si="30"/>
        <v>4078000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13281000</v>
      </c>
      <c r="Q65" s="50">
        <f t="shared" si="30"/>
        <v>32133896</v>
      </c>
      <c r="R65" s="34">
        <f t="shared" si="16"/>
        <v>67.957166392092262</v>
      </c>
      <c r="S65" s="35">
        <f t="shared" si="17"/>
        <v>0</v>
      </c>
      <c r="T65" s="34">
        <f t="shared" si="18"/>
        <v>16.400953357126095</v>
      </c>
      <c r="U65" s="35">
        <f t="shared" si="19"/>
        <v>39.68274448300135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121</v>
      </c>
      <c r="B6" s="9" t="s">
        <v>1</v>
      </c>
      <c r="C6" s="9" t="s">
        <v>121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47299000</v>
      </c>
      <c r="C8" s="36">
        <f t="shared" si="0"/>
        <v>0</v>
      </c>
      <c r="D8" s="36">
        <f t="shared" si="0"/>
        <v>0</v>
      </c>
      <c r="E8" s="36">
        <f t="shared" si="0"/>
        <v>47299000</v>
      </c>
      <c r="F8" s="37">
        <f t="shared" si="0"/>
        <v>45299000</v>
      </c>
      <c r="G8" s="38">
        <f t="shared" si="0"/>
        <v>45299000</v>
      </c>
      <c r="H8" s="37">
        <f t="shared" si="0"/>
        <v>5110000</v>
      </c>
      <c r="I8" s="38">
        <f t="shared" si="0"/>
        <v>4355270</v>
      </c>
      <c r="J8" s="37">
        <f t="shared" si="0"/>
        <v>6628000</v>
      </c>
      <c r="K8" s="38">
        <f t="shared" si="0"/>
        <v>14902244</v>
      </c>
      <c r="L8" s="37">
        <f t="shared" si="0"/>
        <v>4931000</v>
      </c>
      <c r="M8" s="38">
        <f t="shared" si="0"/>
        <v>10021516</v>
      </c>
      <c r="N8" s="37">
        <f t="shared" si="0"/>
        <v>0</v>
      </c>
      <c r="O8" s="38">
        <f t="shared" si="0"/>
        <v>0</v>
      </c>
      <c r="P8" s="37">
        <f t="shared" si="0"/>
        <v>16669000</v>
      </c>
      <c r="Q8" s="38">
        <f t="shared" si="0"/>
        <v>29279030</v>
      </c>
      <c r="R8" s="16">
        <f>IF(($J8       =0),0,((($L8       -$J8       )/$J8       )*100))</f>
        <v>-25.603500301750149</v>
      </c>
      <c r="S8" s="17">
        <f>IF(($K8       =0),0,((($M8       -$K8       )/$K8       )*100))</f>
        <v>-32.751631230840133</v>
      </c>
      <c r="T8" s="16">
        <f>IF(($E8       =0),0,(($P8       /$E8       )*100))</f>
        <v>35.241759868073316</v>
      </c>
      <c r="U8" s="18">
        <f>IF(($E8       =0),0,(($Q8       /$E8       )*100))</f>
        <v>61.902006384913001</v>
      </c>
      <c r="V8" s="37">
        <f t="shared" ref="V8:W8" si="1">+V9+V28</f>
        <v>4658000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43043000</v>
      </c>
      <c r="C9" s="39">
        <f t="shared" si="2"/>
        <v>0</v>
      </c>
      <c r="D9" s="39">
        <f t="shared" si="2"/>
        <v>0</v>
      </c>
      <c r="E9" s="39">
        <f t="shared" si="2"/>
        <v>43043000</v>
      </c>
      <c r="F9" s="40">
        <f t="shared" si="2"/>
        <v>41043000</v>
      </c>
      <c r="G9" s="41">
        <f t="shared" si="2"/>
        <v>41043000</v>
      </c>
      <c r="H9" s="40">
        <f t="shared" si="2"/>
        <v>4374000</v>
      </c>
      <c r="I9" s="41">
        <f t="shared" si="2"/>
        <v>4193391</v>
      </c>
      <c r="J9" s="40">
        <f t="shared" si="2"/>
        <v>5984000</v>
      </c>
      <c r="K9" s="41">
        <f t="shared" si="2"/>
        <v>14353579</v>
      </c>
      <c r="L9" s="40">
        <f t="shared" si="2"/>
        <v>4492000</v>
      </c>
      <c r="M9" s="41">
        <f t="shared" si="2"/>
        <v>9556233</v>
      </c>
      <c r="N9" s="40">
        <f t="shared" si="2"/>
        <v>0</v>
      </c>
      <c r="O9" s="41">
        <f t="shared" si="2"/>
        <v>0</v>
      </c>
      <c r="P9" s="40">
        <f t="shared" si="2"/>
        <v>14850000</v>
      </c>
      <c r="Q9" s="41">
        <f t="shared" si="2"/>
        <v>28103203</v>
      </c>
      <c r="R9" s="20">
        <f>IF(($J9       =0),0,((($L9       -$J9       )/$J9       )*100))</f>
        <v>-24.933155080213904</v>
      </c>
      <c r="S9" s="21">
        <f>IF(($K9       =0),0,((($M9       -$K9       )/$K9       )*100))</f>
        <v>-33.422646714105241</v>
      </c>
      <c r="T9" s="20">
        <f>IF(($E9       =0),0,(($P9       /$E9       )*100))</f>
        <v>34.500383337592638</v>
      </c>
      <c r="U9" s="22">
        <f>IF(($E9       =0),0,(($Q9       /$E9       )*100))</f>
        <v>65.290995051460172</v>
      </c>
      <c r="V9" s="40">
        <f t="shared" ref="V9:W9" si="3">SUM(V10:V27)</f>
        <v>4658000</v>
      </c>
      <c r="W9" s="41">
        <f t="shared" si="3"/>
        <v>0</v>
      </c>
    </row>
    <row r="10" spans="1:23" ht="13" x14ac:dyDescent="0.3">
      <c r="A10" s="23" t="s">
        <v>36</v>
      </c>
      <c r="B10" s="42">
        <v>19263000</v>
      </c>
      <c r="C10" s="42"/>
      <c r="D10" s="42"/>
      <c r="E10" s="42">
        <f t="shared" ref="E10:E41" si="4">$B10      +$C10      +$D10</f>
        <v>19263000</v>
      </c>
      <c r="F10" s="43">
        <v>17263000</v>
      </c>
      <c r="G10" s="44">
        <v>17263000</v>
      </c>
      <c r="H10" s="43">
        <v>181000</v>
      </c>
      <c r="I10" s="44"/>
      <c r="J10" s="43">
        <v>1319000</v>
      </c>
      <c r="K10" s="44">
        <v>9688278</v>
      </c>
      <c r="L10" s="43">
        <v>2603000</v>
      </c>
      <c r="M10" s="44">
        <v>3593539</v>
      </c>
      <c r="N10" s="43"/>
      <c r="O10" s="44"/>
      <c r="P10" s="43">
        <f t="shared" ref="P10:P41" si="5">$H10      +$J10      +$L10      +$N10</f>
        <v>4103000</v>
      </c>
      <c r="Q10" s="44">
        <f t="shared" ref="Q10:Q41" si="6">$I10      +$K10      +$M10      +$O10</f>
        <v>13281817</v>
      </c>
      <c r="R10" s="24">
        <f t="shared" ref="R10:R41" si="7">IF(($J10      =0),0,((($L10      -$J10      )/$J10      )*100))</f>
        <v>97.346474601971195</v>
      </c>
      <c r="S10" s="25">
        <f t="shared" ref="S10:S41" si="8">IF(($K10      =0),0,((($M10      -$K10      )/$K10      )*100))</f>
        <v>-62.908382686789132</v>
      </c>
      <c r="T10" s="24">
        <f t="shared" ref="T10:T41" si="9">IF(($E10      =0),0,(($P10      /$E10      )*100))</f>
        <v>21.299901365311737</v>
      </c>
      <c r="U10" s="26">
        <f t="shared" ref="U10:U41" si="10">IF(($E10      =0),0,(($Q10      /$E10      )*100))</f>
        <v>68.949888387063282</v>
      </c>
      <c r="V10" s="43">
        <v>4658000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23780000</v>
      </c>
      <c r="C23" s="42"/>
      <c r="D23" s="42"/>
      <c r="E23" s="42">
        <f t="shared" si="4"/>
        <v>23780000</v>
      </c>
      <c r="F23" s="43">
        <v>23780000</v>
      </c>
      <c r="G23" s="44">
        <v>23780000</v>
      </c>
      <c r="H23" s="43">
        <v>4193000</v>
      </c>
      <c r="I23" s="44">
        <v>4193391</v>
      </c>
      <c r="J23" s="43">
        <v>4665000</v>
      </c>
      <c r="K23" s="44">
        <v>4665301</v>
      </c>
      <c r="L23" s="43">
        <v>1889000</v>
      </c>
      <c r="M23" s="44">
        <v>5962694</v>
      </c>
      <c r="N23" s="43"/>
      <c r="O23" s="44"/>
      <c r="P23" s="43">
        <f t="shared" si="5"/>
        <v>10747000</v>
      </c>
      <c r="Q23" s="44">
        <f t="shared" si="6"/>
        <v>14821386</v>
      </c>
      <c r="R23" s="24">
        <f t="shared" si="7"/>
        <v>-59.5069667738478</v>
      </c>
      <c r="S23" s="25">
        <f t="shared" si="8"/>
        <v>27.809416798615992</v>
      </c>
      <c r="T23" s="24">
        <f t="shared" si="9"/>
        <v>45.193439865433135</v>
      </c>
      <c r="U23" s="26">
        <f t="shared" si="10"/>
        <v>62.327106812447433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4256000</v>
      </c>
      <c r="C28" s="39">
        <f t="shared" si="11"/>
        <v>0</v>
      </c>
      <c r="D28" s="39">
        <f t="shared" si="11"/>
        <v>0</v>
      </c>
      <c r="E28" s="39">
        <f t="shared" si="11"/>
        <v>4256000</v>
      </c>
      <c r="F28" s="40">
        <f t="shared" si="11"/>
        <v>4256000</v>
      </c>
      <c r="G28" s="41">
        <f t="shared" si="11"/>
        <v>4256000</v>
      </c>
      <c r="H28" s="40">
        <f t="shared" si="11"/>
        <v>736000</v>
      </c>
      <c r="I28" s="41">
        <f t="shared" si="11"/>
        <v>161879</v>
      </c>
      <c r="J28" s="40">
        <f t="shared" si="11"/>
        <v>644000</v>
      </c>
      <c r="K28" s="41">
        <f t="shared" si="11"/>
        <v>548665</v>
      </c>
      <c r="L28" s="40">
        <f t="shared" si="11"/>
        <v>439000</v>
      </c>
      <c r="M28" s="41">
        <f t="shared" si="11"/>
        <v>465283</v>
      </c>
      <c r="N28" s="40">
        <f t="shared" si="11"/>
        <v>0</v>
      </c>
      <c r="O28" s="41">
        <f t="shared" si="11"/>
        <v>0</v>
      </c>
      <c r="P28" s="40">
        <f t="shared" si="11"/>
        <v>1819000</v>
      </c>
      <c r="Q28" s="41">
        <f t="shared" si="11"/>
        <v>1175827</v>
      </c>
      <c r="R28" s="20">
        <f t="shared" si="7"/>
        <v>-31.832298136645964</v>
      </c>
      <c r="S28" s="21">
        <f t="shared" si="8"/>
        <v>-15.197251510484538</v>
      </c>
      <c r="T28" s="20">
        <f t="shared" si="9"/>
        <v>42.739661654135332</v>
      </c>
      <c r="U28" s="22">
        <f t="shared" si="10"/>
        <v>27.62751409774436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736000</v>
      </c>
      <c r="I31" s="44">
        <v>161879</v>
      </c>
      <c r="J31" s="43">
        <v>106000</v>
      </c>
      <c r="K31" s="44"/>
      <c r="L31" s="43">
        <v>76000</v>
      </c>
      <c r="M31" s="44"/>
      <c r="N31" s="43"/>
      <c r="O31" s="44"/>
      <c r="P31" s="43">
        <f t="shared" si="5"/>
        <v>918000</v>
      </c>
      <c r="Q31" s="44">
        <f t="shared" si="6"/>
        <v>161879</v>
      </c>
      <c r="R31" s="24">
        <f t="shared" si="7"/>
        <v>-28.30188679245283</v>
      </c>
      <c r="S31" s="25">
        <f t="shared" si="8"/>
        <v>0</v>
      </c>
      <c r="T31" s="24">
        <f t="shared" si="9"/>
        <v>30.599999999999998</v>
      </c>
      <c r="U31" s="26">
        <f t="shared" si="10"/>
        <v>5.3959666666666672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1256000</v>
      </c>
      <c r="C33" s="42"/>
      <c r="D33" s="42"/>
      <c r="E33" s="42">
        <f t="shared" si="4"/>
        <v>1256000</v>
      </c>
      <c r="F33" s="43">
        <v>1256000</v>
      </c>
      <c r="G33" s="44">
        <v>1256000</v>
      </c>
      <c r="H33" s="43"/>
      <c r="I33" s="44"/>
      <c r="J33" s="43">
        <v>538000</v>
      </c>
      <c r="K33" s="44">
        <v>548665</v>
      </c>
      <c r="L33" s="43">
        <v>363000</v>
      </c>
      <c r="M33" s="44">
        <v>465283</v>
      </c>
      <c r="N33" s="43"/>
      <c r="O33" s="44"/>
      <c r="P33" s="43">
        <f t="shared" si="5"/>
        <v>901000</v>
      </c>
      <c r="Q33" s="44">
        <f t="shared" si="6"/>
        <v>1013948</v>
      </c>
      <c r="R33" s="24">
        <f t="shared" si="7"/>
        <v>-32.52788104089219</v>
      </c>
      <c r="S33" s="25">
        <f t="shared" si="8"/>
        <v>-15.197251510484538</v>
      </c>
      <c r="T33" s="24">
        <f t="shared" si="9"/>
        <v>71.735668789808912</v>
      </c>
      <c r="U33" s="26">
        <f t="shared" si="10"/>
        <v>80.728343949044586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55181000</v>
      </c>
      <c r="C43" s="45">
        <f t="shared" si="20"/>
        <v>0</v>
      </c>
      <c r="D43" s="45">
        <f t="shared" si="20"/>
        <v>0</v>
      </c>
      <c r="E43" s="45">
        <f t="shared" si="20"/>
        <v>55181000</v>
      </c>
      <c r="F43" s="46">
        <f t="shared" si="20"/>
        <v>55178000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55181000</v>
      </c>
      <c r="C44" s="39">
        <f t="shared" si="22"/>
        <v>0</v>
      </c>
      <c r="D44" s="39">
        <f t="shared" si="22"/>
        <v>0</v>
      </c>
      <c r="E44" s="39">
        <f t="shared" si="22"/>
        <v>55181000</v>
      </c>
      <c r="F44" s="40">
        <f t="shared" si="22"/>
        <v>55178000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55148000</v>
      </c>
      <c r="C45" s="42"/>
      <c r="D45" s="42"/>
      <c r="E45" s="42">
        <f t="shared" si="13"/>
        <v>55148000</v>
      </c>
      <c r="F45" s="43">
        <v>55148000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33000</v>
      </c>
      <c r="C46" s="42"/>
      <c r="D46" s="42"/>
      <c r="E46" s="42">
        <f t="shared" si="13"/>
        <v>33000</v>
      </c>
      <c r="F46" s="43">
        <v>30000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102480000</v>
      </c>
      <c r="C61" s="39">
        <f t="shared" si="26"/>
        <v>0</v>
      </c>
      <c r="D61" s="39">
        <f t="shared" si="26"/>
        <v>0</v>
      </c>
      <c r="E61" s="39">
        <f t="shared" si="26"/>
        <v>102480000</v>
      </c>
      <c r="F61" s="40">
        <f t="shared" si="26"/>
        <v>100477000</v>
      </c>
      <c r="G61" s="41">
        <f t="shared" si="26"/>
        <v>45299000</v>
      </c>
      <c r="H61" s="40">
        <f t="shared" si="26"/>
        <v>5110000</v>
      </c>
      <c r="I61" s="41">
        <f t="shared" si="26"/>
        <v>4355270</v>
      </c>
      <c r="J61" s="40">
        <f t="shared" si="26"/>
        <v>6628000</v>
      </c>
      <c r="K61" s="41">
        <f t="shared" si="26"/>
        <v>14902244</v>
      </c>
      <c r="L61" s="40">
        <f t="shared" si="26"/>
        <v>4931000</v>
      </c>
      <c r="M61" s="41">
        <f t="shared" si="26"/>
        <v>10021516</v>
      </c>
      <c r="N61" s="40">
        <f t="shared" si="26"/>
        <v>0</v>
      </c>
      <c r="O61" s="41">
        <f t="shared" si="26"/>
        <v>0</v>
      </c>
      <c r="P61" s="40">
        <f t="shared" si="26"/>
        <v>16669000</v>
      </c>
      <c r="Q61" s="41">
        <f t="shared" si="26"/>
        <v>29279030</v>
      </c>
      <c r="R61" s="20">
        <f t="shared" si="16"/>
        <v>-25.603500301750149</v>
      </c>
      <c r="S61" s="21">
        <f t="shared" si="17"/>
        <v>-32.751631230840133</v>
      </c>
      <c r="T61" s="20">
        <f t="shared" si="18"/>
        <v>16.265612802498048</v>
      </c>
      <c r="U61" s="22">
        <f t="shared" si="19"/>
        <v>28.570482045277128</v>
      </c>
      <c r="V61" s="40">
        <f t="shared" ref="V61:W61" si="27">+V8+V43</f>
        <v>4658000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102480000</v>
      </c>
      <c r="C65" s="48">
        <f t="shared" si="30"/>
        <v>0</v>
      </c>
      <c r="D65" s="48">
        <f t="shared" si="30"/>
        <v>0</v>
      </c>
      <c r="E65" s="48">
        <f t="shared" si="30"/>
        <v>102480000</v>
      </c>
      <c r="F65" s="49">
        <f t="shared" si="30"/>
        <v>100477000</v>
      </c>
      <c r="G65" s="50">
        <f t="shared" si="30"/>
        <v>45299000</v>
      </c>
      <c r="H65" s="49">
        <f t="shared" si="30"/>
        <v>5110000</v>
      </c>
      <c r="I65" s="50">
        <f t="shared" si="30"/>
        <v>4355270</v>
      </c>
      <c r="J65" s="49">
        <f t="shared" si="30"/>
        <v>6628000</v>
      </c>
      <c r="K65" s="50">
        <f t="shared" si="30"/>
        <v>14902244</v>
      </c>
      <c r="L65" s="49">
        <f t="shared" si="30"/>
        <v>4931000</v>
      </c>
      <c r="M65" s="51">
        <f t="shared" si="30"/>
        <v>10021516</v>
      </c>
      <c r="N65" s="49">
        <f t="shared" si="30"/>
        <v>0</v>
      </c>
      <c r="O65" s="50">
        <f t="shared" si="30"/>
        <v>0</v>
      </c>
      <c r="P65" s="49">
        <f t="shared" si="30"/>
        <v>16669000</v>
      </c>
      <c r="Q65" s="50">
        <f t="shared" si="30"/>
        <v>29279030</v>
      </c>
      <c r="R65" s="34">
        <f t="shared" si="16"/>
        <v>-25.603500301750149</v>
      </c>
      <c r="S65" s="35">
        <f t="shared" si="17"/>
        <v>-32.751631230840133</v>
      </c>
      <c r="T65" s="34">
        <f t="shared" si="18"/>
        <v>16.265612802498048</v>
      </c>
      <c r="U65" s="35">
        <f t="shared" si="19"/>
        <v>28.570482045277128</v>
      </c>
      <c r="V65" s="49">
        <f>+V61+V62</f>
        <v>4658000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112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113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114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115</v>
      </c>
    </row>
    <row r="74" spans="1:23" x14ac:dyDescent="0.25">
      <c r="A74" t="s">
        <v>116</v>
      </c>
    </row>
    <row r="75" spans="1:23" x14ac:dyDescent="0.25">
      <c r="A75" t="s">
        <v>117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118</v>
      </c>
      <c r="G78" s="5" t="s">
        <v>119</v>
      </c>
      <c r="W78" s="5"/>
    </row>
    <row r="80" spans="1:23" x14ac:dyDescent="0.25">
      <c r="A80" t="s">
        <v>120</v>
      </c>
      <c r="G80" t="s">
        <v>120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AD3170-53E3-49E7-A6CA-7996744CED19}"/>
</file>

<file path=customXml/itemProps2.xml><?xml version="1.0" encoding="utf-8"?>
<ds:datastoreItem xmlns:ds="http://schemas.openxmlformats.org/officeDocument/2006/customXml" ds:itemID="{25DC1910-ACDB-447C-9831-9D6DFE6BEBCA}"/>
</file>

<file path=customXml/itemProps3.xml><?xml version="1.0" encoding="utf-8"?>
<ds:datastoreItem xmlns:ds="http://schemas.openxmlformats.org/officeDocument/2006/customXml" ds:itemID="{A224222E-B2F0-43B3-A32B-352FF7709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DC16</vt:lpstr>
      <vt:lpstr>DC18</vt:lpstr>
      <vt:lpstr>DC19</vt:lpstr>
      <vt:lpstr>DC20</vt:lpstr>
      <vt:lpstr>FS161</vt:lpstr>
      <vt:lpstr>FS162</vt:lpstr>
      <vt:lpstr>FS163</vt:lpstr>
      <vt:lpstr>FS181</vt:lpstr>
      <vt:lpstr>FS182</vt:lpstr>
      <vt:lpstr>FS183</vt:lpstr>
      <vt:lpstr>FS184</vt:lpstr>
      <vt:lpstr>FS185</vt:lpstr>
      <vt:lpstr>FS191</vt:lpstr>
      <vt:lpstr>FS192</vt:lpstr>
      <vt:lpstr>FS193</vt:lpstr>
      <vt:lpstr>FS194</vt:lpstr>
      <vt:lpstr>FS195</vt:lpstr>
      <vt:lpstr>FS196</vt:lpstr>
      <vt:lpstr>FS201</vt:lpstr>
      <vt:lpstr>FS203</vt:lpstr>
      <vt:lpstr>FS204</vt:lpstr>
      <vt:lpstr>FS205</vt:lpstr>
      <vt:lpstr>MAN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2026-05-07T11:29:28Z</dcterms:created>
  <dcterms:modified xsi:type="dcterms:W3CDTF">2026-05-07T11:44:10Z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